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acrn\Desktop\アーチェリー\2025年\"/>
    </mc:Choice>
  </mc:AlternateContent>
  <xr:revisionPtr revIDLastSave="0" documentId="13_ncr:1_{08840F76-077B-40B4-B4EF-3A35FDC60984}" xr6:coauthVersionLast="47" xr6:coauthVersionMax="47" xr10:uidLastSave="{00000000-0000-0000-0000-000000000000}"/>
  <bookViews>
    <workbookView xWindow="-108" yWindow="-108" windowWidth="23256" windowHeight="12456" xr2:uid="{84479FBA-64F0-4662-8247-C321CC670538}"/>
  </bookViews>
  <sheets>
    <sheet name="2025年度会員登録申込書" sheetId="1" r:id="rId1"/>
    <sheet name="会員登録料およびドロップダウンリスト内容" sheetId="2" r:id="rId2"/>
    <sheet name="事務局用" sheetId="3" r:id="rId3"/>
  </sheets>
  <definedNames>
    <definedName name="_xlnm.Print_Area" localSheetId="0">'2025年度会員登録申込書'!$A$1:$E$44</definedName>
    <definedName name="スターバッジ">'2025年度会員登録申込書'!$D$38:$E$44</definedName>
    <definedName name="会員登録料">会員登録料およびドロップダウンリスト内容!$A$20:$E$28</definedName>
    <definedName name="学生情報">'2025年度会員登録申込書'!$C$28:$E$32</definedName>
    <definedName name="区分">'2025年度会員登録申込書'!$C$9:$E$10</definedName>
    <definedName name="個人情報">'2025年度会員登録申込書'!$C$17:$E$26</definedName>
    <definedName name="全ア連情報">'2025年度会員登録申込書'!$C$34:$E$37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W3" i="3"/>
  <c r="V3" i="3"/>
  <c r="U3" i="3"/>
  <c r="T3" i="3"/>
  <c r="P3" i="3"/>
  <c r="O3" i="3"/>
  <c r="S3" i="3"/>
  <c r="R3" i="3"/>
  <c r="Q3" i="3"/>
  <c r="E3" i="3"/>
  <c r="L3" i="3" l="1"/>
  <c r="K3" i="3"/>
  <c r="J3" i="3"/>
  <c r="I3" i="3"/>
  <c r="H3" i="3"/>
  <c r="G3" i="3"/>
  <c r="F3" i="3"/>
  <c r="D3" i="3"/>
  <c r="C3" i="3"/>
  <c r="B3" i="3"/>
  <c r="E8" i="1"/>
  <c r="A3" i="3" s="1"/>
  <c r="E43" i="2"/>
  <c r="E42" i="2"/>
  <c r="E41" i="2"/>
  <c r="E40" i="2"/>
  <c r="E39" i="2"/>
  <c r="E38" i="2"/>
  <c r="E50" i="2"/>
  <c r="E49" i="2"/>
  <c r="E48" i="2"/>
  <c r="E47" i="2"/>
  <c r="E46" i="2"/>
  <c r="E45" i="2"/>
  <c r="C50" i="2"/>
  <c r="C49" i="2"/>
  <c r="C48" i="2"/>
  <c r="C47" i="2"/>
  <c r="C46" i="2"/>
  <c r="C45" i="2"/>
  <c r="C43" i="2" l="1"/>
  <c r="C42" i="2"/>
  <c r="C41" i="2"/>
  <c r="C40" i="2"/>
  <c r="C39" i="2"/>
  <c r="C38" i="2"/>
  <c r="F14" i="2"/>
  <c r="E28" i="2" s="1"/>
  <c r="F13" i="2"/>
  <c r="E27" i="2" s="1"/>
  <c r="F12" i="2"/>
  <c r="E26" i="2" s="1"/>
  <c r="F11" i="2"/>
  <c r="E25" i="2" s="1"/>
  <c r="F10" i="2"/>
  <c r="E24" i="2" s="1"/>
  <c r="F7" i="2"/>
  <c r="E22" i="2" s="1"/>
  <c r="F6" i="2"/>
  <c r="E21" i="2" s="1"/>
  <c r="F5" i="2"/>
  <c r="E20" i="2" s="1"/>
  <c r="F8" i="2"/>
  <c r="E23" i="2" s="1"/>
</calcChain>
</file>

<file path=xl/sharedStrings.xml><?xml version="1.0" encoding="utf-8"?>
<sst xmlns="http://schemas.openxmlformats.org/spreadsheetml/2006/main" count="201" uniqueCount="138">
  <si>
    <t>県協会</t>
    <rPh sb="0" eb="1">
      <t>ケン</t>
    </rPh>
    <rPh sb="1" eb="3">
      <t>キョウカイ</t>
    </rPh>
    <phoneticPr fontId="2"/>
  </si>
  <si>
    <t>競技者登録</t>
    <rPh sb="0" eb="3">
      <t>キョウギシャ</t>
    </rPh>
    <rPh sb="3" eb="5">
      <t>トウロク</t>
    </rPh>
    <phoneticPr fontId="2"/>
  </si>
  <si>
    <t>指導者登録</t>
    <rPh sb="0" eb="3">
      <t>シドウシャ</t>
    </rPh>
    <rPh sb="3" eb="5">
      <t>トウロク</t>
    </rPh>
    <phoneticPr fontId="2"/>
  </si>
  <si>
    <t>小中学生</t>
    <rPh sb="0" eb="4">
      <t>ショウチュウガクセイ</t>
    </rPh>
    <phoneticPr fontId="2"/>
  </si>
  <si>
    <t>登録料</t>
    <rPh sb="0" eb="3">
      <t>トウロクリョウ</t>
    </rPh>
    <phoneticPr fontId="2"/>
  </si>
  <si>
    <t>全ア連</t>
    <rPh sb="0" eb="1">
      <t>ゼン</t>
    </rPh>
    <rPh sb="2" eb="3">
      <t>レン</t>
    </rPh>
    <phoneticPr fontId="2"/>
  </si>
  <si>
    <t>年会費</t>
    <rPh sb="0" eb="3">
      <t>ネンカイヒ</t>
    </rPh>
    <phoneticPr fontId="2"/>
  </si>
  <si>
    <t>メールアドレス</t>
    <phoneticPr fontId="2"/>
  </si>
  <si>
    <t>住　　所</t>
    <rPh sb="0" eb="1">
      <t>ジュウ</t>
    </rPh>
    <rPh sb="3" eb="4">
      <t>ショ</t>
    </rPh>
    <phoneticPr fontId="2"/>
  </si>
  <si>
    <t>性　　別</t>
    <rPh sb="0" eb="1">
      <t>セイ</t>
    </rPh>
    <rPh sb="3" eb="4">
      <t>ベツ</t>
    </rPh>
    <phoneticPr fontId="2"/>
  </si>
  <si>
    <t>氏　　名</t>
    <rPh sb="0" eb="1">
      <t>シ</t>
    </rPh>
    <rPh sb="3" eb="4">
      <t>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</si>
  <si>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</si>
  <si>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</si>
  <si>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</si>
  <si>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</si>
  <si>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</si>
  <si>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</si>
  <si>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</si>
  <si>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</si>
  <si>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</si>
  <si>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</si>
  <si>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グリーンバッジ</t>
    <phoneticPr fontId="2"/>
  </si>
  <si>
    <t>スターバッジ</t>
    <phoneticPr fontId="2"/>
  </si>
  <si>
    <t>※</t>
    <phoneticPr fontId="2"/>
  </si>
  <si>
    <t>生年月日（西暦）</t>
    <rPh sb="0" eb="4">
      <t>セイネンガッピ</t>
    </rPh>
    <rPh sb="5" eb="7">
      <t>セイレキ</t>
    </rPh>
    <phoneticPr fontId="2"/>
  </si>
  <si>
    <t>茨城県アーチェリー協会事務局</t>
    <rPh sb="0" eb="3">
      <t>イバラキケン</t>
    </rPh>
    <rPh sb="9" eb="11">
      <t>キョウカイ</t>
    </rPh>
    <rPh sb="11" eb="14">
      <t>ジムキョク</t>
    </rPh>
    <phoneticPr fontId="2"/>
  </si>
  <si>
    <t>2025年度　茨城県アーチェリー協会会員登録申込書</t>
    <rPh sb="4" eb="6">
      <t>ネンド</t>
    </rPh>
    <rPh sb="7" eb="10">
      <t>イバラキケン</t>
    </rPh>
    <rPh sb="16" eb="18">
      <t>キョウカイ</t>
    </rPh>
    <rPh sb="18" eb="20">
      <t>カイイン</t>
    </rPh>
    <rPh sb="20" eb="22">
      <t>トウロク</t>
    </rPh>
    <rPh sb="22" eb="25">
      <t>モウシコミショ</t>
    </rPh>
    <phoneticPr fontId="2"/>
  </si>
  <si>
    <t>2025年4月時点</t>
    <rPh sb="4" eb="5">
      <t>ネン</t>
    </rPh>
    <rPh sb="6" eb="7">
      <t>ガツ</t>
    </rPh>
    <rPh sb="7" eb="9">
      <t>ジテン</t>
    </rPh>
    <phoneticPr fontId="2"/>
  </si>
  <si>
    <t>2025年度　会員登録料</t>
    <rPh sb="4" eb="6">
      <t>ネンド</t>
    </rPh>
    <rPh sb="7" eb="9">
      <t>カイイン</t>
    </rPh>
    <rPh sb="9" eb="12">
      <t>トウロクリョウ</t>
    </rPh>
    <phoneticPr fontId="2"/>
  </si>
  <si>
    <t>ホワイト</t>
    <phoneticPr fontId="2"/>
  </si>
  <si>
    <t>ブラック</t>
    <phoneticPr fontId="2"/>
  </si>
  <si>
    <t>ブルー</t>
    <phoneticPr fontId="2"/>
  </si>
  <si>
    <t>レッド</t>
    <phoneticPr fontId="2"/>
  </si>
  <si>
    <t>ゴールド</t>
    <phoneticPr fontId="2"/>
  </si>
  <si>
    <t>パープル</t>
    <phoneticPr fontId="2"/>
  </si>
  <si>
    <t>アウトドア（RC70mR、RC60mR、CP50mR）</t>
    <phoneticPr fontId="2"/>
  </si>
  <si>
    <t>ブロンズ</t>
    <phoneticPr fontId="2"/>
  </si>
  <si>
    <t>シルバー</t>
    <phoneticPr fontId="2"/>
  </si>
  <si>
    <t>インドア（RC18mR、CP18mR）</t>
    <phoneticPr fontId="2"/>
  </si>
  <si>
    <t>１９歳以上（学生）</t>
    <rPh sb="2" eb="3">
      <t>サイ</t>
    </rPh>
    <rPh sb="3" eb="5">
      <t>イジョウ</t>
    </rPh>
    <rPh sb="6" eb="8">
      <t>ガクセイ</t>
    </rPh>
    <phoneticPr fontId="2"/>
  </si>
  <si>
    <t>１９歳未満（小中学生を除く）</t>
    <rPh sb="2" eb="3">
      <t>サイ</t>
    </rPh>
    <rPh sb="3" eb="5">
      <t>ミマン</t>
    </rPh>
    <rPh sb="6" eb="10">
      <t>ショウチュウガクセイ</t>
    </rPh>
    <rPh sb="11" eb="12">
      <t>ノゾ</t>
    </rPh>
    <phoneticPr fontId="2"/>
  </si>
  <si>
    <t>サポート会員</t>
    <rPh sb="4" eb="6">
      <t>カイイン</t>
    </rPh>
    <phoneticPr fontId="2"/>
  </si>
  <si>
    <t>スターバッジ（種類）</t>
    <rPh sb="7" eb="9">
      <t>シュルイ</t>
    </rPh>
    <phoneticPr fontId="2"/>
  </si>
  <si>
    <t>　アウトドア（BB50mR）</t>
    <phoneticPr fontId="2"/>
  </si>
  <si>
    <t>　インドア（BB18mR）</t>
    <phoneticPr fontId="2"/>
  </si>
  <si>
    <t>公認審判員</t>
    <rPh sb="0" eb="2">
      <t>コウニン</t>
    </rPh>
    <rPh sb="2" eb="5">
      <t>シンパンイン</t>
    </rPh>
    <phoneticPr fontId="2"/>
  </si>
  <si>
    <t>②</t>
    <phoneticPr fontId="2"/>
  </si>
  <si>
    <t>③</t>
    <phoneticPr fontId="2"/>
  </si>
  <si>
    <t>コーチ等資格</t>
    <rPh sb="3" eb="4">
      <t>トウ</t>
    </rPh>
    <rPh sb="4" eb="6">
      <t>シカク</t>
    </rPh>
    <phoneticPr fontId="2"/>
  </si>
  <si>
    <t>資格なし</t>
    <rPh sb="0" eb="2">
      <t>シカク</t>
    </rPh>
    <phoneticPr fontId="2"/>
  </si>
  <si>
    <t>１級公認審判員</t>
    <rPh sb="1" eb="2">
      <t>キュウ</t>
    </rPh>
    <rPh sb="2" eb="4">
      <t>コウニン</t>
    </rPh>
    <rPh sb="4" eb="7">
      <t>シンパンイン</t>
    </rPh>
    <phoneticPr fontId="2"/>
  </si>
  <si>
    <t>２級公認審判員</t>
    <rPh sb="1" eb="2">
      <t>キュウ</t>
    </rPh>
    <rPh sb="2" eb="4">
      <t>コウニン</t>
    </rPh>
    <rPh sb="4" eb="7">
      <t>シンパンイン</t>
    </rPh>
    <phoneticPr fontId="2"/>
  </si>
  <si>
    <t>３級公認審判員</t>
    <rPh sb="1" eb="2">
      <t>キュウ</t>
    </rPh>
    <rPh sb="2" eb="4">
      <t>コウニン</t>
    </rPh>
    <rPh sb="4" eb="7">
      <t>シンパンイン</t>
    </rPh>
    <phoneticPr fontId="2"/>
  </si>
  <si>
    <t>スタートコーチ</t>
    <phoneticPr fontId="2"/>
  </si>
  <si>
    <t>コーチ１</t>
    <phoneticPr fontId="2"/>
  </si>
  <si>
    <t>コーチ２</t>
    <phoneticPr fontId="2"/>
  </si>
  <si>
    <t>コーチ３</t>
    <phoneticPr fontId="2"/>
  </si>
  <si>
    <t>茨城県アーチェリー協会（県協会）の会員登録は、必須です</t>
    <rPh sb="0" eb="3">
      <t>イバラキケン</t>
    </rPh>
    <rPh sb="9" eb="11">
      <t>キョウカイ</t>
    </rPh>
    <rPh sb="12" eb="13">
      <t>ケン</t>
    </rPh>
    <rPh sb="13" eb="15">
      <t>キョウカイ</t>
    </rPh>
    <rPh sb="17" eb="19">
      <t>カイイン</t>
    </rPh>
    <rPh sb="19" eb="21">
      <t>トウロク</t>
    </rPh>
    <rPh sb="23" eb="25">
      <t>ヒッス</t>
    </rPh>
    <phoneticPr fontId="2"/>
  </si>
  <si>
    <t>全日本アーチェリー連盟（全ア連）の会員登録は、任意です</t>
    <rPh sb="0" eb="3">
      <t>ゼンニホン</t>
    </rPh>
    <rPh sb="9" eb="11">
      <t>レンメイ</t>
    </rPh>
    <rPh sb="12" eb="13">
      <t>ゼン</t>
    </rPh>
    <rPh sb="14" eb="15">
      <t>レン</t>
    </rPh>
    <rPh sb="17" eb="19">
      <t>カイイン</t>
    </rPh>
    <rPh sb="19" eb="21">
      <t>トウロク</t>
    </rPh>
    <rPh sb="23" eb="25">
      <t>ニンイ</t>
    </rPh>
    <phoneticPr fontId="2"/>
  </si>
  <si>
    <t>公認審判員資格</t>
    <rPh sb="0" eb="2">
      <t>コウニン</t>
    </rPh>
    <rPh sb="2" eb="5">
      <t>シンパンイン</t>
    </rPh>
    <rPh sb="5" eb="7">
      <t>シカク</t>
    </rPh>
    <phoneticPr fontId="2"/>
  </si>
  <si>
    <t>個人情報（必須）</t>
    <rPh sb="0" eb="4">
      <t>コジンジョウホウ</t>
    </rPh>
    <rPh sb="5" eb="7">
      <t>ヒッス</t>
    </rPh>
    <phoneticPr fontId="2"/>
  </si>
  <si>
    <r>
      <t>勤務先名（</t>
    </r>
    <r>
      <rPr>
        <b/>
        <sz val="11"/>
        <color theme="1"/>
        <rFont val="游ゴシック"/>
        <family val="3"/>
        <charset val="128"/>
        <scheme val="minor"/>
      </rPr>
      <t>任意</t>
    </r>
    <r>
      <rPr>
        <sz val="11"/>
        <color theme="1"/>
        <rFont val="游ゴシック"/>
        <family val="2"/>
        <charset val="128"/>
        <scheme val="minor"/>
      </rPr>
      <t>）</t>
    </r>
    <rPh sb="0" eb="3">
      <t>キンムサキ</t>
    </rPh>
    <rPh sb="3" eb="4">
      <t>メイ</t>
    </rPh>
    <rPh sb="5" eb="7">
      <t>ニンイ</t>
    </rPh>
    <phoneticPr fontId="2"/>
  </si>
  <si>
    <r>
      <t>固定電話（半角）</t>
    </r>
    <r>
      <rPr>
        <sz val="9"/>
        <color theme="1"/>
        <rFont val="游ゴシック"/>
        <family val="3"/>
        <charset val="128"/>
        <scheme val="minor"/>
      </rPr>
      <t>※</t>
    </r>
    <rPh sb="0" eb="2">
      <t>コテイ</t>
    </rPh>
    <rPh sb="2" eb="4">
      <t>デンワ</t>
    </rPh>
    <rPh sb="5" eb="7">
      <t>ハンカク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</si>
  <si>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※　</t>
    </r>
    <r>
      <rPr>
        <b/>
        <u/>
        <sz val="10"/>
        <color rgb="FFFF0000"/>
        <rFont val="游ゴシック"/>
        <family val="3"/>
        <charset val="128"/>
        <scheme val="minor"/>
      </rPr>
      <t>常陽銀行　水戸駅南支店　普通　１３５７５００　茨城県アーチェリー協会会計　和智脩</t>
    </r>
    <phoneticPr fontId="2"/>
  </si>
  <si>
    <t>１９歳未満</t>
    <rPh sb="2" eb="3">
      <t>サイ</t>
    </rPh>
    <rPh sb="3" eb="5">
      <t>ミマン</t>
    </rPh>
    <phoneticPr fontId="2"/>
  </si>
  <si>
    <t>１９歳以上（学生を除く）</t>
    <rPh sb="2" eb="3">
      <t>サイ</t>
    </rPh>
    <rPh sb="3" eb="5">
      <t>イジョウ</t>
    </rPh>
    <rPh sb="6" eb="8">
      <t>ガクセイ</t>
    </rPh>
    <rPh sb="9" eb="10">
      <t>ノゾ</t>
    </rPh>
    <phoneticPr fontId="2"/>
  </si>
  <si>
    <t>②</t>
    <phoneticPr fontId="2"/>
  </si>
  <si>
    <t>会員区分</t>
    <rPh sb="0" eb="2">
      <t>カイイン</t>
    </rPh>
    <rPh sb="2" eb="4">
      <t>クブン</t>
    </rPh>
    <phoneticPr fontId="2"/>
  </si>
  <si>
    <t>登録区分</t>
    <rPh sb="0" eb="2">
      <t>トウロク</t>
    </rPh>
    <rPh sb="2" eb="4">
      <t>クブン</t>
    </rPh>
    <phoneticPr fontId="2"/>
  </si>
  <si>
    <t>会員区分</t>
    <rPh sb="0" eb="2">
      <t>カイイン</t>
    </rPh>
    <rPh sb="2" eb="4">
      <t>クブン</t>
    </rPh>
    <phoneticPr fontId="2"/>
  </si>
  <si>
    <t>茨城県アーチェリー協会</t>
    <rPh sb="0" eb="3">
      <t>イバラキケン</t>
    </rPh>
    <rPh sb="9" eb="11">
      <t>キョウカイ</t>
    </rPh>
    <phoneticPr fontId="2"/>
  </si>
  <si>
    <t>登録区分</t>
    <rPh sb="0" eb="2">
      <t>トウロク</t>
    </rPh>
    <rPh sb="2" eb="4">
      <t>クブン</t>
    </rPh>
    <phoneticPr fontId="2"/>
  </si>
  <si>
    <t>茨城県アーチェリー協会と全日本アーチェリー連盟</t>
    <rPh sb="0" eb="3">
      <t>イバラキケン</t>
    </rPh>
    <rPh sb="9" eb="11">
      <t>キョウカイ</t>
    </rPh>
    <rPh sb="12" eb="15">
      <t>ゼンニホン</t>
    </rPh>
    <rPh sb="21" eb="23">
      <t>レンメイ</t>
    </rPh>
    <phoneticPr fontId="2"/>
  </si>
  <si>
    <t>「会員登録年会費」を指定口座へお振込みのうえ、本申込書をご提出ください</t>
    <rPh sb="1" eb="3">
      <t>カイイン</t>
    </rPh>
    <rPh sb="3" eb="5">
      <t>トウロク</t>
    </rPh>
    <rPh sb="5" eb="6">
      <t>ネン</t>
    </rPh>
    <rPh sb="6" eb="8">
      <t>カイヒ</t>
    </rPh>
    <rPh sb="10" eb="14">
      <t>シテイコウザ</t>
    </rPh>
    <rPh sb="16" eb="18">
      <t>フリコミ</t>
    </rPh>
    <phoneticPr fontId="2"/>
  </si>
  <si>
    <t>（常陽銀行　水戸駅南支店　普通　１３５７５００　茨城県アーチェリー協会会計　和智脩）</t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</si>
  <si>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（県協会）</t>
    </r>
    <r>
      <rPr>
        <sz val="10"/>
        <color theme="1"/>
        <rFont val="游ゴシック"/>
        <family val="3"/>
        <charset val="128"/>
        <scheme val="minor"/>
      </rPr>
      <t>サポート会員</t>
    </r>
    <rPh sb="9" eb="11">
      <t>カイイン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</si>
  <si>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（県協会）</t>
    </r>
    <r>
      <rPr>
        <sz val="10"/>
        <color theme="1"/>
        <rFont val="游ゴシック"/>
        <family val="3"/>
        <charset val="128"/>
        <scheme val="minor"/>
      </rPr>
      <t>競技者登録の１９歳以上（学生を除く）</t>
    </r>
    <rPh sb="5" eb="10">
      <t>キョウギシャトウロク</t>
    </rPh>
    <rPh sb="13" eb="14">
      <t>サイ</t>
    </rPh>
    <rPh sb="14" eb="16">
      <t>イジョウ</t>
    </rPh>
    <rPh sb="17" eb="19">
      <t>ガクセイ</t>
    </rPh>
    <rPh sb="20" eb="21">
      <t>ノゾ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</si>
  <si>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（県協会）</t>
    </r>
    <r>
      <rPr>
        <sz val="10"/>
        <color theme="1"/>
        <rFont val="游ゴシック"/>
        <family val="3"/>
        <charset val="128"/>
        <scheme val="minor"/>
      </rPr>
      <t>競技者登録の１９歳以上（学生）</t>
    </r>
    <rPh sb="5" eb="8">
      <t>キョウギシャ</t>
    </rPh>
    <rPh sb="8" eb="10">
      <t>トウロク</t>
    </rPh>
    <rPh sb="13" eb="14">
      <t>サイ</t>
    </rPh>
    <rPh sb="14" eb="16">
      <t>イジョウ</t>
    </rPh>
    <rPh sb="17" eb="19">
      <t>ガクセイ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</si>
  <si>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（県協会）</t>
    </r>
    <r>
      <rPr>
        <sz val="10"/>
        <color theme="1"/>
        <rFont val="游ゴシック"/>
        <family val="3"/>
        <charset val="128"/>
        <scheme val="minor"/>
      </rPr>
      <t>競技者登録の１９歳未満</t>
    </r>
    <rPh sb="5" eb="8">
      <t>キョウギシャ</t>
    </rPh>
    <rPh sb="8" eb="10">
      <t>トウロク</t>
    </rPh>
    <rPh sb="13" eb="14">
      <t>サイ</t>
    </rPh>
    <rPh sb="14" eb="16">
      <t>ミマン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</si>
  <si>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（県協会と全ア連）</t>
    </r>
    <r>
      <rPr>
        <sz val="10"/>
        <color theme="1"/>
        <rFont val="游ゴシック"/>
        <family val="3"/>
        <charset val="128"/>
        <scheme val="minor"/>
      </rPr>
      <t>競技者登録の１９歳以上（学生を除く）</t>
    </r>
    <rPh sb="5" eb="6">
      <t>ゼン</t>
    </rPh>
    <rPh sb="7" eb="8">
      <t>レン</t>
    </rPh>
    <rPh sb="9" eb="14">
      <t>キョウギシャトウロク</t>
    </rPh>
    <rPh sb="17" eb="18">
      <t>サイ</t>
    </rPh>
    <rPh sb="18" eb="20">
      <t>イジョウ</t>
    </rPh>
    <rPh sb="21" eb="23">
      <t>ガクセイ</t>
    </rPh>
    <rPh sb="24" eb="25">
      <t>ノゾ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</si>
  <si>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（県協会と全ア連）</t>
    </r>
    <r>
      <rPr>
        <sz val="10"/>
        <color theme="1"/>
        <rFont val="游ゴシック"/>
        <family val="3"/>
        <charset val="128"/>
        <scheme val="minor"/>
      </rPr>
      <t>競技者登録の１９歳以上（学生）</t>
    </r>
    <rPh sb="9" eb="12">
      <t>キョウギシャ</t>
    </rPh>
    <rPh sb="12" eb="14">
      <t>トウロク</t>
    </rPh>
    <rPh sb="17" eb="18">
      <t>サイ</t>
    </rPh>
    <rPh sb="18" eb="20">
      <t>イジョウ</t>
    </rPh>
    <rPh sb="21" eb="23">
      <t>ガクセイ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</si>
  <si>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（県協会と全ア連）</t>
    </r>
    <r>
      <rPr>
        <sz val="10"/>
        <color theme="1"/>
        <rFont val="游ゴシック"/>
        <family val="3"/>
        <charset val="128"/>
        <scheme val="minor"/>
      </rPr>
      <t>競技者登録の１９歳未満（小中学生を除く）</t>
    </r>
    <rPh sb="9" eb="12">
      <t>キョウギシャ</t>
    </rPh>
    <rPh sb="12" eb="14">
      <t>トウロク</t>
    </rPh>
    <rPh sb="17" eb="18">
      <t>サイ</t>
    </rPh>
    <rPh sb="18" eb="20">
      <t>ミマン</t>
    </rPh>
    <rPh sb="21" eb="25">
      <t>ショウチュウガクセイ</t>
    </rPh>
    <rPh sb="26" eb="27">
      <t>ノゾ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</si>
  <si>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（県協会と全ア連）</t>
    </r>
    <r>
      <rPr>
        <sz val="10"/>
        <color theme="1"/>
        <rFont val="游ゴシック"/>
        <family val="3"/>
        <charset val="128"/>
        <scheme val="minor"/>
      </rPr>
      <t>競技者登録の小中学生</t>
    </r>
    <rPh sb="9" eb="12">
      <t>キョウギシャ</t>
    </rPh>
    <rPh sb="12" eb="14">
      <t>トウロク</t>
    </rPh>
    <rPh sb="15" eb="19">
      <t>ショウチュウガクセイ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</si>
  <si>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（県協会と全ア連）</t>
    </r>
    <r>
      <rPr>
        <sz val="10"/>
        <color theme="1"/>
        <rFont val="游ゴシック"/>
        <family val="3"/>
        <charset val="128"/>
        <scheme val="minor"/>
      </rPr>
      <t>指導者登録</t>
    </r>
    <rPh sb="9" eb="12">
      <t>シドウシャ</t>
    </rPh>
    <rPh sb="12" eb="14">
      <t>トウロク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</si>
  <si>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（県協会）</t>
    </r>
    <r>
      <rPr>
        <sz val="10"/>
        <color theme="1"/>
        <rFont val="游ゴシック"/>
        <family val="3"/>
        <charset val="128"/>
        <scheme val="minor"/>
      </rPr>
      <t>茨城県アーチェリー協会</t>
    </r>
    <rPh sb="1" eb="2">
      <t>ケン</t>
    </rPh>
    <rPh sb="2" eb="4">
      <t>キョウカイ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</si>
  <si>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（県協会と全ア連）</t>
    </r>
    <r>
      <rPr>
        <sz val="10"/>
        <color theme="1"/>
        <rFont val="游ゴシック"/>
        <family val="3"/>
        <charset val="128"/>
        <scheme val="minor"/>
      </rPr>
      <t>茨城県アーチェリー協会と全日本アーチェリー連盟</t>
    </r>
    <rPh sb="1" eb="2">
      <t>ケン</t>
    </rPh>
    <rPh sb="2" eb="4">
      <t>キョウカイ</t>
    </rPh>
    <rPh sb="5" eb="6">
      <t>ゼン</t>
    </rPh>
    <rPh sb="7" eb="8">
      <t>レン</t>
    </rPh>
    <rPh sb="21" eb="24">
      <t>ゼンニホン</t>
    </rPh>
    <rPh sb="30" eb="32">
      <t>レンメイ</t>
    </rPh>
    <phoneticPr fontId="2"/>
  </si>
  <si>
    <r>
      <t>2025年度登録年会費</t>
    </r>
    <r>
      <rPr>
        <sz val="8"/>
        <color theme="1"/>
        <rFont val="游ゴシック"/>
        <family val="3"/>
        <charset val="128"/>
        <scheme val="minor"/>
      </rPr>
      <t xml:space="preserve"> </t>
    </r>
    <r>
      <rPr>
        <b/>
        <sz val="8"/>
        <color theme="1"/>
        <rFont val="游ゴシック"/>
        <family val="3"/>
        <charset val="128"/>
        <scheme val="minor"/>
      </rPr>
      <t>※入力不可</t>
    </r>
    <rPh sb="4" eb="6">
      <t>ネンド</t>
    </rPh>
    <rPh sb="6" eb="8">
      <t>トウロク</t>
    </rPh>
    <rPh sb="8" eb="11">
      <t>ネンカイヒ</t>
    </rPh>
    <rPh sb="13" eb="15">
      <t>ニュウリョク</t>
    </rPh>
    <rPh sb="15" eb="17">
      <t>フカ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</si>
  <si>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</si>
  <si>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</si>
  <si>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r>
      <t>保護者氏名　　　</t>
    </r>
    <r>
      <rPr>
        <sz val="9"/>
        <color theme="1"/>
        <rFont val="游ゴシック"/>
        <family val="3"/>
        <charset val="128"/>
        <scheme val="minor"/>
      </rPr>
      <t>※</t>
    </r>
    <rPh sb="0" eb="3">
      <t>ホゴシャ</t>
    </rPh>
    <rPh sb="3" eb="4">
      <t>シ</t>
    </rPh>
    <rPh sb="4" eb="5">
      <t>ナ</t>
    </rPh>
    <phoneticPr fontId="2"/>
  </si>
  <si>
    <t>携帯電話（半角）</t>
    <rPh sb="0" eb="2">
      <t>ケイタイ</t>
    </rPh>
    <rPh sb="2" eb="4">
      <t>デンワ</t>
    </rPh>
    <rPh sb="5" eb="7">
      <t>ハンカク</t>
    </rPh>
    <phoneticPr fontId="2"/>
  </si>
  <si>
    <t>資格なしor保有資格名を選択</t>
    <rPh sb="0" eb="2">
      <t>シカク</t>
    </rPh>
    <rPh sb="6" eb="8">
      <t>ホユウ</t>
    </rPh>
    <rPh sb="8" eb="10">
      <t>シカク</t>
    </rPh>
    <rPh sb="10" eb="11">
      <t>メイ</t>
    </rPh>
    <rPh sb="12" eb="14">
      <t>センタク</t>
    </rPh>
    <phoneticPr fontId="2"/>
  </si>
  <si>
    <t>ありorなし</t>
    <phoneticPr fontId="2"/>
  </si>
  <si>
    <t>郵便番号（半角）</t>
    <rPh sb="0" eb="4">
      <t>ユウビンバンゴウ</t>
    </rPh>
    <rPh sb="5" eb="7">
      <t>ハンカク</t>
    </rPh>
    <phoneticPr fontId="2"/>
  </si>
  <si>
    <r>
      <t>全ア連会員番号　</t>
    </r>
    <r>
      <rPr>
        <sz val="9"/>
        <color theme="1"/>
        <rFont val="游ゴシック"/>
        <family val="3"/>
        <charset val="128"/>
        <scheme val="minor"/>
      </rPr>
      <t>※</t>
    </r>
    <rPh sb="0" eb="1">
      <t>ゼン</t>
    </rPh>
    <rPh sb="2" eb="3">
      <t>レン</t>
    </rPh>
    <rPh sb="3" eb="5">
      <t>カイイン</t>
    </rPh>
    <rPh sb="5" eb="7">
      <t>バンゴウ</t>
    </rPh>
    <phoneticPr fontId="2"/>
  </si>
  <si>
    <t>アウトドアRC70mR 種類選択</t>
    <rPh sb="12" eb="14">
      <t>シュルイ</t>
    </rPh>
    <rPh sb="14" eb="16">
      <t>センタク</t>
    </rPh>
    <phoneticPr fontId="2"/>
  </si>
  <si>
    <t>アウトドアRC60mR 種類選択</t>
    <rPh sb="12" eb="14">
      <t>シュルイ</t>
    </rPh>
    <phoneticPr fontId="2"/>
  </si>
  <si>
    <t>アウトドアCP50mR 種類選択</t>
    <rPh sb="12" eb="14">
      <t>シュルイ</t>
    </rPh>
    <phoneticPr fontId="2"/>
  </si>
  <si>
    <t>アウトドアBB50mR 種類選択</t>
    <rPh sb="12" eb="14">
      <t>シュルイ</t>
    </rPh>
    <phoneticPr fontId="2"/>
  </si>
  <si>
    <t>インドア　RC18mR 種類選択</t>
    <rPh sb="12" eb="14">
      <t>シュルイ</t>
    </rPh>
    <phoneticPr fontId="2"/>
  </si>
  <si>
    <t>インドア　CP18mR 種類選択</t>
    <rPh sb="12" eb="14">
      <t>シュルイ</t>
    </rPh>
    <phoneticPr fontId="2"/>
  </si>
  <si>
    <t>インドア　BB18mR 種類選択</t>
    <rPh sb="12" eb="14">
      <t>シュルイ</t>
    </rPh>
    <phoneticPr fontId="2"/>
  </si>
  <si>
    <t>会員区分および登録区分（必須）</t>
    <rPh sb="0" eb="2">
      <t>カイイン</t>
    </rPh>
    <rPh sb="2" eb="4">
      <t>クブン</t>
    </rPh>
    <rPh sb="7" eb="9">
      <t>トウロク</t>
    </rPh>
    <rPh sb="9" eb="11">
      <t>クブン</t>
    </rPh>
    <rPh sb="12" eb="14">
      <t>ヒッス</t>
    </rPh>
    <phoneticPr fontId="2"/>
  </si>
  <si>
    <r>
      <t xml:space="preserve">保護者携帯(半角) </t>
    </r>
    <r>
      <rPr>
        <sz val="9"/>
        <color theme="1"/>
        <rFont val="游ゴシック"/>
        <family val="3"/>
        <charset val="128"/>
        <scheme val="minor"/>
      </rPr>
      <t>※</t>
    </r>
    <rPh sb="0" eb="3">
      <t>ホゴシャ</t>
    </rPh>
    <rPh sb="3" eb="5">
      <t>ケイタイ</t>
    </rPh>
    <rPh sb="6" eb="8">
      <t>ハンカク</t>
    </rPh>
    <phoneticPr fontId="2"/>
  </si>
  <si>
    <t>半角数字８桁　※上位桁０は省略</t>
    <rPh sb="0" eb="2">
      <t>ハンカク</t>
    </rPh>
    <rPh sb="2" eb="4">
      <t>スウジ</t>
    </rPh>
    <rPh sb="5" eb="6">
      <t>ケタ</t>
    </rPh>
    <rPh sb="8" eb="10">
      <t>ジョウイ</t>
    </rPh>
    <rPh sb="10" eb="11">
      <t>ケタ</t>
    </rPh>
    <rPh sb="13" eb="15">
      <t>ショウリャク</t>
    </rPh>
    <phoneticPr fontId="2"/>
  </si>
  <si>
    <t>その他</t>
    <rPh sb="2" eb="3">
      <t>タ</t>
    </rPh>
    <phoneticPr fontId="2"/>
  </si>
  <si>
    <r>
      <t>※</t>
    </r>
    <r>
      <rPr>
        <u/>
        <sz val="10"/>
        <color theme="1"/>
        <rFont val="游ゴシック"/>
        <family val="3"/>
        <charset val="128"/>
        <scheme val="minor"/>
      </rPr>
      <t>①～③は会員が小中学生の場合のみ</t>
    </r>
    <r>
      <rPr>
        <sz val="10"/>
        <color theme="1"/>
        <rFont val="游ゴシック"/>
        <family val="3"/>
        <charset val="128"/>
        <scheme val="minor"/>
      </rPr>
      <t>ご記入ください</t>
    </r>
    <phoneticPr fontId="2"/>
  </si>
  <si>
    <r>
      <t>※⑦</t>
    </r>
    <r>
      <rPr>
        <u/>
        <sz val="9"/>
        <color theme="1"/>
        <rFont val="游ゴシック"/>
        <family val="3"/>
        <charset val="128"/>
        <scheme val="minor"/>
      </rPr>
      <t>喫緊に連絡が取りたいとき家族に伝言を頼む場合があるため</t>
    </r>
    <r>
      <rPr>
        <sz val="9"/>
        <color theme="1"/>
        <rFont val="游ゴシック"/>
        <family val="3"/>
        <charset val="128"/>
        <scheme val="minor"/>
      </rPr>
      <t>（お持ちの方のみ）</t>
    </r>
    <phoneticPr fontId="2"/>
  </si>
  <si>
    <t>学生・生徒のみ記入する項目（必須）</t>
    <rPh sb="0" eb="2">
      <t>ガクセイ</t>
    </rPh>
    <rPh sb="3" eb="5">
      <t>セイト</t>
    </rPh>
    <rPh sb="7" eb="9">
      <t>キニュウ</t>
    </rPh>
    <rPh sb="11" eb="13">
      <t>コウモク</t>
    </rPh>
    <rPh sb="14" eb="16">
      <t>ヒッス</t>
    </rPh>
    <phoneticPr fontId="2"/>
  </si>
  <si>
    <t>県外公認大会の出場、スターバッジの取得、公認審判員・コーチ等資格取得ができます</t>
    <rPh sb="0" eb="2">
      <t>ケンガイ</t>
    </rPh>
    <rPh sb="1" eb="2">
      <t>ソト</t>
    </rPh>
    <rPh sb="2" eb="4">
      <t>コウニン</t>
    </rPh>
    <rPh sb="4" eb="6">
      <t>タイカイ</t>
    </rPh>
    <rPh sb="7" eb="9">
      <t>シュツジョウ</t>
    </rPh>
    <rPh sb="17" eb="19">
      <t>シュトク</t>
    </rPh>
    <rPh sb="20" eb="22">
      <t>コウニン</t>
    </rPh>
    <rPh sb="22" eb="25">
      <t>シンパンイン</t>
    </rPh>
    <rPh sb="29" eb="30">
      <t>トウ</t>
    </rPh>
    <rPh sb="30" eb="32">
      <t>シカク</t>
    </rPh>
    <rPh sb="32" eb="34">
      <t>シュトク</t>
    </rPh>
    <phoneticPr fontId="2"/>
  </si>
  <si>
    <t>（バッジ保有者のみ選択）</t>
    <rPh sb="4" eb="7">
      <t>ホユウシャ</t>
    </rPh>
    <rPh sb="9" eb="11">
      <t>センタク</t>
    </rPh>
    <phoneticPr fontId="17"/>
  </si>
  <si>
    <t>全ア連会員登録者情報（①～④必須）</t>
    <rPh sb="0" eb="1">
      <t>ゼン</t>
    </rPh>
    <rPh sb="2" eb="3">
      <t>レン</t>
    </rPh>
    <rPh sb="3" eb="5">
      <t>カイイン</t>
    </rPh>
    <rPh sb="5" eb="8">
      <t>トウロクシャ</t>
    </rPh>
    <rPh sb="8" eb="10">
      <t>ジョウホウ</t>
    </rPh>
    <rPh sb="14" eb="16">
      <t>ヒッス</t>
    </rPh>
    <phoneticPr fontId="2"/>
  </si>
  <si>
    <t>ドロップダウンリストより選択してください</t>
    <rPh sb="12" eb="14">
      <t>センタク</t>
    </rPh>
    <phoneticPr fontId="2"/>
  </si>
  <si>
    <t>指導者登録とは、アーチェリーの競技はせず、審判やコーチの立場で全ア連に登録する者です</t>
    <rPh sb="0" eb="3">
      <t>シドウシャ</t>
    </rPh>
    <rPh sb="3" eb="5">
      <t>トウロク</t>
    </rPh>
    <rPh sb="15" eb="17">
      <t>キョウギ</t>
    </rPh>
    <rPh sb="21" eb="23">
      <t>シンパン</t>
    </rPh>
    <rPh sb="28" eb="30">
      <t>タチバ</t>
    </rPh>
    <rPh sb="31" eb="32">
      <t>ゼン</t>
    </rPh>
    <rPh sb="33" eb="34">
      <t>レン</t>
    </rPh>
    <rPh sb="35" eb="37">
      <t>トウロク</t>
    </rPh>
    <rPh sb="39" eb="40">
      <t>モノ</t>
    </rPh>
    <phoneticPr fontId="2"/>
  </si>
  <si>
    <t>サポート会員とは、アーチェリー競技をしない協会活動をサポートする会員です（2025年度より新設）</t>
    <rPh sb="4" eb="6">
      <t>カイイン</t>
    </rPh>
    <rPh sb="21" eb="23">
      <t>キョウカイ</t>
    </rPh>
    <rPh sb="23" eb="25">
      <t>カツドウ</t>
    </rPh>
    <rPh sb="32" eb="34">
      <t>カイイン</t>
    </rPh>
    <rPh sb="41" eb="43">
      <t>ネンド</t>
    </rPh>
    <rPh sb="45" eb="47">
      <t>シンセツ</t>
    </rPh>
    <phoneticPr fontId="2"/>
  </si>
  <si>
    <t>ふりがな</t>
    <phoneticPr fontId="2"/>
  </si>
  <si>
    <r>
      <t>保護者氏名ふりがな</t>
    </r>
    <r>
      <rPr>
        <sz val="9"/>
        <color theme="1"/>
        <rFont val="游ゴシック"/>
        <family val="3"/>
        <charset val="128"/>
        <scheme val="minor"/>
      </rPr>
      <t>※</t>
    </r>
    <rPh sb="0" eb="3">
      <t>ホゴシャ</t>
    </rPh>
    <rPh sb="3" eb="5">
      <t>シメイ</t>
    </rPh>
    <phoneticPr fontId="2"/>
  </si>
  <si>
    <t>会費</t>
    <rPh sb="0" eb="2">
      <t>カイヒ</t>
    </rPh>
    <phoneticPr fontId="2"/>
  </si>
  <si>
    <t>氏名</t>
    <rPh sb="0" eb="1">
      <t>シ</t>
    </rPh>
    <rPh sb="1" eb="2">
      <t>ナ</t>
    </rPh>
    <phoneticPr fontId="2"/>
  </si>
  <si>
    <t>性別</t>
    <rPh sb="0" eb="1">
      <t>セイ</t>
    </rPh>
    <rPh sb="1" eb="2">
      <t>ベツ</t>
    </rPh>
    <phoneticPr fontId="2"/>
  </si>
  <si>
    <t>生年月日</t>
    <rPh sb="0" eb="4">
      <t>セイネンガッピ</t>
    </rPh>
    <phoneticPr fontId="2"/>
  </si>
  <si>
    <t>郵便番号</t>
    <rPh sb="0" eb="4">
      <t>ユウビンバンゴウ</t>
    </rPh>
    <phoneticPr fontId="2"/>
  </si>
  <si>
    <t>住所</t>
    <rPh sb="0" eb="1">
      <t>ジュウ</t>
    </rPh>
    <rPh sb="1" eb="2">
      <t>ショ</t>
    </rPh>
    <phoneticPr fontId="2"/>
  </si>
  <si>
    <t>固定電話</t>
    <rPh sb="0" eb="2">
      <t>コテイ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</si>
  <si>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</si>
  <si>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保護者氏名</t>
    <rPh sb="0" eb="3">
      <t>ホゴシャ</t>
    </rPh>
    <rPh sb="3" eb="4">
      <t>シ</t>
    </rPh>
    <rPh sb="4" eb="5">
      <t>ナ</t>
    </rPh>
    <phoneticPr fontId="2"/>
  </si>
  <si>
    <t>保護者氏名ふりがな</t>
    <rPh sb="0" eb="3">
      <t>ホゴシャ</t>
    </rPh>
    <rPh sb="3" eb="5">
      <t>シメイ</t>
    </rPh>
    <phoneticPr fontId="2"/>
  </si>
  <si>
    <t>保護者携帯</t>
    <rPh sb="0" eb="3">
      <t>ホゴシャ</t>
    </rPh>
    <rPh sb="3" eb="5">
      <t>ケイタイ</t>
    </rPh>
    <phoneticPr fontId="2"/>
  </si>
  <si>
    <t>全ア連会員番号</t>
    <rPh sb="0" eb="1">
      <t>ゼン</t>
    </rPh>
    <rPh sb="2" eb="3">
      <t>レン</t>
    </rPh>
    <rPh sb="3" eb="5">
      <t>カイイン</t>
    </rPh>
    <rPh sb="5" eb="7">
      <t>バンゴウ</t>
    </rPh>
    <phoneticPr fontId="2"/>
  </si>
  <si>
    <t>out_RC70mR</t>
    <phoneticPr fontId="2"/>
  </si>
  <si>
    <t>in_BB18mR</t>
    <phoneticPr fontId="2"/>
  </si>
  <si>
    <t>out_RC60mR</t>
    <phoneticPr fontId="2"/>
  </si>
  <si>
    <t>out_CP50mR</t>
    <phoneticPr fontId="2"/>
  </si>
  <si>
    <t>out_BB50mR</t>
    <phoneticPr fontId="2"/>
  </si>
  <si>
    <t>in_RC18mR</t>
    <phoneticPr fontId="2"/>
  </si>
  <si>
    <t>in_CP18mR</t>
    <phoneticPr fontId="2"/>
  </si>
  <si>
    <t>提出先</t>
    <rPh sb="0" eb="3">
      <t>ていしゅつさき</t>
    </rPh>
    <phoneticPr fontId="17" type="Hiragana"/>
  </si>
  <si>
    <t>ibk-info@ibaraki-archery.com</t>
    <phoneticPr fontId="1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</si>
</sst>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"/>
    <numFmt numFmtId="177" formatCode="#,##0&quot;円&quot;"/>
    <numFmt numFmtId="178" formatCode="0&quot;点&quot;"/>
    <numFmt numFmtId="179" formatCode="yyyy/mm/dd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12" fillId="3" borderId="0" xfId="0" applyFont="1" applyFill="1">
      <alignment vertical="center"/>
    </xf>
    <xf numFmtId="38" fontId="12" fillId="3" borderId="0" xfId="1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Continuous" vertical="center"/>
    </xf>
    <xf numFmtId="0" fontId="12" fillId="2" borderId="1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177" fontId="12" fillId="0" borderId="1" xfId="1" applyNumberFormat="1" applyFont="1" applyBorder="1">
      <alignment vertical="center"/>
    </xf>
    <xf numFmtId="177" fontId="12" fillId="0" borderId="1" xfId="0" applyNumberFormat="1" applyFont="1" applyBorder="1">
      <alignment vertical="center"/>
    </xf>
    <xf numFmtId="177" fontId="8" fillId="2" borderId="1" xfId="0" applyNumberFormat="1" applyFont="1" applyFill="1" applyBorder="1">
      <alignment vertical="center"/>
    </xf>
    <xf numFmtId="0" fontId="12" fillId="0" borderId="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8" fillId="0" borderId="0" xfId="0" applyFont="1">
      <alignment vertical="center"/>
    </xf>
    <xf numFmtId="38" fontId="12" fillId="0" borderId="0" xfId="1" applyFont="1">
      <alignment vertical="center"/>
    </xf>
    <xf numFmtId="0" fontId="13" fillId="0" borderId="0" xfId="0" applyFont="1">
      <alignment vertical="center"/>
    </xf>
    <xf numFmtId="0" fontId="8" fillId="4" borderId="0" xfId="0" applyFont="1" applyFill="1">
      <alignment vertical="center"/>
    </xf>
    <xf numFmtId="0" fontId="12" fillId="4" borderId="0" xfId="0" applyFont="1" applyFill="1">
      <alignment vertical="center"/>
    </xf>
    <xf numFmtId="38" fontId="12" fillId="4" borderId="0" xfId="1" applyFont="1" applyFill="1">
      <alignment vertical="center"/>
    </xf>
    <xf numFmtId="38" fontId="8" fillId="4" borderId="0" xfId="1" applyFont="1" applyFill="1">
      <alignment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2" borderId="0" xfId="0" applyFont="1" applyFill="1">
      <alignment vertical="center"/>
    </xf>
    <xf numFmtId="0" fontId="12" fillId="0" borderId="0" xfId="0" applyFont="1" applyAlignment="1">
      <alignment horizontal="left" vertical="center"/>
    </xf>
    <xf numFmtId="0" fontId="12" fillId="3" borderId="7" xfId="0" applyFont="1" applyFill="1" applyBorder="1" applyAlignment="1">
      <alignment horizontal="centerContinuous" vertical="center"/>
    </xf>
    <xf numFmtId="0" fontId="7" fillId="3" borderId="6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horizontal="centerContinuous" vertical="center"/>
    </xf>
    <xf numFmtId="0" fontId="12" fillId="3" borderId="10" xfId="0" applyFont="1" applyFill="1" applyBorder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7" xfId="0" applyFont="1" applyFill="1" applyBorder="1">
      <alignment vertical="center"/>
    </xf>
    <xf numFmtId="0" fontId="7" fillId="3" borderId="6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77" fontId="12" fillId="3" borderId="10" xfId="1" applyNumberFormat="1" applyFont="1" applyFill="1" applyBorder="1">
      <alignment vertical="center"/>
    </xf>
    <xf numFmtId="177" fontId="12" fillId="3" borderId="10" xfId="0" applyNumberFormat="1" applyFont="1" applyFill="1" applyBorder="1">
      <alignment vertical="center"/>
    </xf>
    <xf numFmtId="177" fontId="8" fillId="3" borderId="11" xfId="0" applyNumberFormat="1" applyFont="1" applyFill="1" applyBorder="1">
      <alignment vertical="center"/>
    </xf>
    <xf numFmtId="38" fontId="12" fillId="0" borderId="0" xfId="1" applyFont="1" applyFill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2" borderId="7" xfId="0" applyFont="1" applyFill="1" applyBorder="1" applyAlignment="1">
      <alignment horizontal="centerContinuous" vertical="center"/>
    </xf>
    <xf numFmtId="0" fontId="12" fillId="2" borderId="5" xfId="0" applyFont="1" applyFill="1" applyBorder="1">
      <alignment vertical="center"/>
    </xf>
    <xf numFmtId="0" fontId="12" fillId="2" borderId="8" xfId="0" applyFont="1" applyFill="1" applyBorder="1" applyAlignment="1">
      <alignment horizontal="centerContinuous" vertical="center"/>
    </xf>
    <xf numFmtId="38" fontId="15" fillId="4" borderId="0" xfId="1" applyFont="1" applyFill="1">
      <alignment vertical="center"/>
    </xf>
    <xf numFmtId="177" fontId="12" fillId="0" borderId="0" xfId="0" applyNumberFormat="1" applyFont="1">
      <alignment vertical="center"/>
    </xf>
    <xf numFmtId="176" fontId="7" fillId="3" borderId="1" xfId="0" applyNumberFormat="1" applyFont="1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177" fontId="4" fillId="6" borderId="15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12" fillId="0" borderId="0" xfId="0" applyFont="1" applyAlignment="1">
      <alignment horizontal="right"/>
    </xf>
    <xf numFmtId="0" fontId="0" fillId="0" borderId="11" xfId="0" applyBorder="1" applyAlignment="1">
      <alignment vertical="center" shrinkToFit="1"/>
    </xf>
    <xf numFmtId="0" fontId="8" fillId="0" borderId="0" xfId="0" applyFont="1" applyAlignment="1">
      <alignment horizontal="right"/>
    </xf>
    <xf numFmtId="0" fontId="1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9" fontId="0" fillId="2" borderId="0" xfId="0" applyNumberFormat="1" applyFill="1">
      <alignment vertical="center"/>
    </xf>
    <xf numFmtId="0" fontId="0" fillId="2" borderId="0" xfId="0" applyFill="1" applyAlignment="1">
      <alignment vertical="center" shrinkToFit="1"/>
    </xf>
    <xf numFmtId="38" fontId="0" fillId="0" borderId="0" xfId="1" applyFont="1" applyBorder="1">
      <alignment vertical="center"/>
    </xf>
    <xf numFmtId="0" fontId="21" fillId="0" borderId="0" xfId="0" applyFont="1" applyProtection="1">
      <alignment vertical="center"/>
      <protection locked="0"/>
    </xf>
    <xf numFmtId="0" fontId="0" fillId="3" borderId="9" xfId="0" applyFill="1" applyBorder="1" applyAlignment="1" applyProtection="1">
      <alignment horizontal="left" vertical="center" wrapText="1" indent="1"/>
      <protection locked="0"/>
    </xf>
    <xf numFmtId="0" fontId="0" fillId="3" borderId="11" xfId="0" applyFill="1" applyBorder="1" applyAlignment="1" applyProtection="1">
      <alignment horizontal="left" vertical="center" wrapText="1" indent="1"/>
      <protection locked="0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0" fillId="5" borderId="9" xfId="0" applyFill="1" applyBorder="1" applyAlignment="1" applyProtection="1">
      <alignment horizontal="left" vertical="center" indent="1" shrinkToFit="1"/>
      <protection locked="0"/>
    </xf>
    <xf numFmtId="0" fontId="0" fillId="5" borderId="11" xfId="0" applyFill="1" applyBorder="1" applyAlignment="1" applyProtection="1">
      <alignment horizontal="left" vertical="center" indent="1" shrinkToFit="1"/>
      <protection locked="0"/>
    </xf>
    <xf numFmtId="0" fontId="2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5" borderId="4" xfId="0" applyFill="1" applyBorder="1" applyAlignment="1" applyProtection="1">
      <alignment horizontal="left" vertical="center" indent="1" shrinkToFit="1"/>
      <protection locked="0"/>
    </xf>
    <xf numFmtId="0" fontId="0" fillId="5" borderId="5" xfId="0" applyFill="1" applyBorder="1" applyAlignment="1" applyProtection="1">
      <alignment horizontal="left" vertical="center" indent="1" shrinkToFit="1"/>
      <protection locked="0"/>
    </xf>
    <xf numFmtId="0" fontId="0" fillId="5" borderId="9" xfId="0" applyFill="1" applyBorder="1" applyAlignment="1" applyProtection="1">
      <alignment horizontal="left" vertical="center" wrapText="1" indent="1"/>
      <protection locked="0"/>
    </xf>
    <xf numFmtId="0" fontId="0" fillId="5" borderId="11" xfId="0" applyFill="1" applyBorder="1" applyAlignment="1" applyProtection="1">
      <alignment horizontal="left" vertical="center" wrapText="1" indent="1"/>
      <protection locked="0"/>
    </xf>
    <xf numFmtId="14" fontId="0" fillId="3" borderId="9" xfId="0" applyNumberFormat="1" applyFill="1" applyBorder="1" applyAlignment="1" applyProtection="1">
      <alignment horizontal="left" vertical="center" wrapText="1" indent="1"/>
      <protection locked="0"/>
    </xf>
    <xf numFmtId="0" fontId="20" fillId="3" borderId="9" xfId="2" applyFill="1" applyBorder="1" applyAlignment="1" applyProtection="1">
      <alignment horizontal="left" vertical="center" wrapText="1" inden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08080"/>
      <color rgb="FFDDEBF7"/>
      <color rgb="FF00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777240</xdr:colOff>
      <xdr:row>6</xdr:row>
      <xdr:rowOff>38100</xdr:rowOff>
    </xdr:from>
    <xdr:to>
      <xdr:col>3</xdr:col>
      <xdr:colOff>2026921</xdr:colOff>
      <xdr:row>6</xdr:row>
      <xdr:rowOff>205739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1556EB-1018-CA9A-D73B-44B2C9CB1827}"/>
            </a:ext>
          </a:extLst>
        </xdr:cNvPr>
        <xdr:cNvSpPr/>
      </xdr:nvSpPr>
      <xdr:spPr>
        <a:xfrm>
          <a:off x="2674620" y="1089660"/>
          <a:ext cx="1249681" cy="16763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B852-F63E-451F-A0AA-468ACD1F1142}">
  <sheetPr codeName="Sheet1">
    <tabColor theme="9" tint="0.39997558519241921"/>
    <pageSetUpPr fitToPage="1"/>
  </sheetPr>
  <dimension ref="A1:H48"/>
  <sheetViews>
    <sheetView showGridLines="0" tabSelected="1" zoomScaleNormal="100" workbookViewId="0">
      <selection activeCell="D9" sqref="D9:E9"/>
    </sheetView>
  </sheetViews>
  <sheetFormatPr defaultRowHeight="19.95" customHeight="1" x14ac:dyDescent="0.45"/>
  <cols>
    <col min="1" max="1" width="3.59765625" style="70" customWidth="1"/>
    <col min="2" max="2" width="3.59765625" customWidth="1"/>
    <col min="3" max="3" width="17.69921875" customWidth="1"/>
    <col min="4" max="5" width="28.69921875" customWidth="1"/>
  </cols>
  <sheetData>
    <row r="1" spans="1:7" s="55" customFormat="1" ht="16.05" customHeight="1" x14ac:dyDescent="0.45">
      <c r="A1" s="97" t="s">
        <v>136</v>
      </c>
      <c r="B1" s="97"/>
      <c r="C1" s="90" t="s">
        <v>137</v>
      </c>
      <c r="E1" s="56" t="s">
        <v>25</v>
      </c>
    </row>
    <row r="2" spans="1:7" s="55" customFormat="1" ht="10.050000000000001" customHeight="1" x14ac:dyDescent="0.45">
      <c r="A2" s="54"/>
      <c r="E2" s="57"/>
    </row>
    <row r="3" spans="1:7" s="55" customFormat="1" ht="19.95" customHeight="1" x14ac:dyDescent="0.45">
      <c r="A3" s="98" t="s">
        <v>26</v>
      </c>
      <c r="B3" s="98"/>
      <c r="C3" s="98"/>
      <c r="D3" s="98"/>
      <c r="E3" s="98"/>
    </row>
    <row r="4" spans="1:7" s="55" customFormat="1" ht="13.95" customHeight="1" x14ac:dyDescent="0.45">
      <c r="A4" s="99" t="s">
        <v>73</v>
      </c>
      <c r="B4" s="99"/>
      <c r="C4" s="99"/>
      <c r="D4" s="99"/>
      <c r="E4" s="99"/>
    </row>
    <row r="5" spans="1:7" s="55" customFormat="1" ht="12" customHeight="1" x14ac:dyDescent="0.45">
      <c r="A5" s="58"/>
      <c r="B5" s="58"/>
      <c r="C5" s="59" t="s">
        <v>74</v>
      </c>
      <c r="D5" s="58"/>
      <c r="E5" s="58"/>
    </row>
    <row r="6" spans="1:7" s="59" customFormat="1" ht="12" customHeight="1" x14ac:dyDescent="0.45">
      <c r="A6" s="60"/>
    </row>
    <row r="7" spans="1:7" ht="19.95" customHeight="1" thickBot="1" x14ac:dyDescent="0.5">
      <c r="A7" s="61">
        <v>1</v>
      </c>
      <c r="B7" s="62" t="s">
        <v>102</v>
      </c>
      <c r="E7" s="63" t="s">
        <v>112</v>
      </c>
    </row>
    <row r="8" spans="1:7" ht="19.95" customHeight="1" thickBot="1" x14ac:dyDescent="0.5">
      <c r="A8" s="61"/>
      <c r="B8" s="62"/>
      <c r="D8" s="64" t="s">
        <v>86</v>
      </c>
      <c r="E8" s="65" t="str">
        <f>IF(OR(D9="",D10=""),"",IF(LEFT(D9,5)&lt;&gt;LEFT(D10,5),"区分を見直してください",IFERROR(VLOOKUP(D10,会員登録料,5,FALSE),"")))</f>
        <v/>
      </c>
    </row>
    <row r="9" spans="1:7" ht="19.95" customHeight="1" x14ac:dyDescent="0.45">
      <c r="A9" s="61"/>
      <c r="B9" s="66" t="s">
        <v>11</v>
      </c>
      <c r="C9" s="67" t="s">
        <v>67</v>
      </c>
      <c r="D9" s="100"/>
      <c r="E9" s="101"/>
    </row>
    <row r="10" spans="1:7" ht="19.95" customHeight="1" x14ac:dyDescent="0.45">
      <c r="A10" s="61"/>
      <c r="B10" s="66" t="s">
        <v>66</v>
      </c>
      <c r="C10" s="67" t="s">
        <v>68</v>
      </c>
      <c r="D10" s="95"/>
      <c r="E10" s="96"/>
    </row>
    <row r="11" spans="1:7" s="55" customFormat="1" ht="12" customHeight="1" x14ac:dyDescent="0.45">
      <c r="A11" s="54"/>
      <c r="B11" s="60" t="s">
        <v>23</v>
      </c>
      <c r="C11" s="59" t="s">
        <v>57</v>
      </c>
      <c r="G11"/>
    </row>
    <row r="12" spans="1:7" s="55" customFormat="1" ht="12" customHeight="1" x14ac:dyDescent="0.45">
      <c r="A12" s="54"/>
      <c r="B12" s="60" t="s">
        <v>23</v>
      </c>
      <c r="C12" s="59" t="s">
        <v>58</v>
      </c>
      <c r="G12"/>
    </row>
    <row r="13" spans="1:7" s="55" customFormat="1" ht="12" customHeight="1" x14ac:dyDescent="0.45">
      <c r="A13" s="54"/>
      <c r="B13" s="59"/>
      <c r="C13" s="59" t="s">
        <v>109</v>
      </c>
      <c r="G13"/>
    </row>
    <row r="14" spans="1:7" s="55" customFormat="1" ht="12" customHeight="1" x14ac:dyDescent="0.45">
      <c r="A14" s="54"/>
      <c r="B14" s="60" t="s">
        <v>23</v>
      </c>
      <c r="C14" s="59" t="s">
        <v>113</v>
      </c>
      <c r="G14"/>
    </row>
    <row r="15" spans="1:7" s="55" customFormat="1" ht="12" customHeight="1" x14ac:dyDescent="0.45">
      <c r="A15" s="54"/>
      <c r="B15" s="60" t="s">
        <v>23</v>
      </c>
      <c r="C15" s="68" t="s">
        <v>114</v>
      </c>
      <c r="G15"/>
    </row>
    <row r="16" spans="1:7" ht="19.95" customHeight="1" x14ac:dyDescent="0.4">
      <c r="A16" s="61">
        <v>2</v>
      </c>
      <c r="B16" s="62" t="s">
        <v>60</v>
      </c>
      <c r="E16" s="69" t="s">
        <v>107</v>
      </c>
    </row>
    <row r="17" spans="1:8" ht="19.95" customHeight="1" x14ac:dyDescent="0.45">
      <c r="B17" s="66" t="s">
        <v>11</v>
      </c>
      <c r="C17" s="71" t="s">
        <v>10</v>
      </c>
      <c r="D17" s="91"/>
      <c r="E17" s="92"/>
    </row>
    <row r="18" spans="1:8" ht="19.95" customHeight="1" x14ac:dyDescent="0.45">
      <c r="B18" s="66" t="s">
        <v>12</v>
      </c>
      <c r="C18" s="71" t="s">
        <v>115</v>
      </c>
      <c r="D18" s="91"/>
      <c r="E18" s="92"/>
    </row>
    <row r="19" spans="1:8" ht="19.95" customHeight="1" x14ac:dyDescent="0.45">
      <c r="B19" s="66" t="s">
        <v>13</v>
      </c>
      <c r="C19" s="71" t="s">
        <v>9</v>
      </c>
      <c r="D19" s="102"/>
      <c r="E19" s="103"/>
    </row>
    <row r="20" spans="1:8" ht="19.95" customHeight="1" x14ac:dyDescent="0.45">
      <c r="B20" s="66" t="s">
        <v>14</v>
      </c>
      <c r="C20" s="71" t="s">
        <v>24</v>
      </c>
      <c r="D20" s="104"/>
      <c r="E20" s="92"/>
    </row>
    <row r="21" spans="1:8" ht="19.95" customHeight="1" x14ac:dyDescent="0.45">
      <c r="B21" s="66" t="s">
        <v>15</v>
      </c>
      <c r="C21" s="71" t="s">
        <v>93</v>
      </c>
      <c r="D21" s="91"/>
      <c r="E21" s="92"/>
    </row>
    <row r="22" spans="1:8" ht="19.95" customHeight="1" x14ac:dyDescent="0.45">
      <c r="B22" s="66" t="s">
        <v>16</v>
      </c>
      <c r="C22" s="71" t="s">
        <v>8</v>
      </c>
      <c r="D22" s="91"/>
      <c r="E22" s="92"/>
    </row>
    <row r="23" spans="1:8" ht="19.95" customHeight="1" x14ac:dyDescent="0.45">
      <c r="B23" s="66" t="s">
        <v>17</v>
      </c>
      <c r="C23" s="71" t="s">
        <v>62</v>
      </c>
      <c r="D23" s="91"/>
      <c r="E23" s="92"/>
    </row>
    <row r="24" spans="1:8" ht="19.95" customHeight="1" x14ac:dyDescent="0.45">
      <c r="B24" s="72" t="s">
        <v>18</v>
      </c>
      <c r="C24" s="73" t="s">
        <v>90</v>
      </c>
      <c r="D24" s="91"/>
      <c r="E24" s="92"/>
    </row>
    <row r="25" spans="1:8" ht="19.95" customHeight="1" x14ac:dyDescent="0.45">
      <c r="B25" s="66" t="s">
        <v>19</v>
      </c>
      <c r="C25" s="71" t="s">
        <v>7</v>
      </c>
      <c r="D25" s="105"/>
      <c r="E25" s="92"/>
      <c r="H25" ph="1"/>
    </row>
    <row r="26" spans="1:8" ht="19.95" customHeight="1" x14ac:dyDescent="0.45">
      <c r="B26" s="66" t="s">
        <v>20</v>
      </c>
      <c r="C26" s="71" t="s">
        <v>61</v>
      </c>
      <c r="D26" s="91"/>
      <c r="E26" s="92"/>
    </row>
    <row r="27" spans="1:8" ht="19.95" customHeight="1" x14ac:dyDescent="0.4">
      <c r="A27" s="61">
        <v>3</v>
      </c>
      <c r="B27" s="62" t="s">
        <v>108</v>
      </c>
      <c r="E27" s="74" t="s">
        <v>106</v>
      </c>
    </row>
    <row r="28" spans="1:8" ht="19.95" customHeight="1" x14ac:dyDescent="0.45">
      <c r="B28" s="66" t="s">
        <v>11</v>
      </c>
      <c r="C28" s="71" t="s">
        <v>89</v>
      </c>
      <c r="D28" s="91"/>
      <c r="E28" s="92"/>
    </row>
    <row r="29" spans="1:8" ht="19.95" customHeight="1" x14ac:dyDescent="0.45">
      <c r="B29" s="66" t="s">
        <v>12</v>
      </c>
      <c r="C29" s="75" t="s">
        <v>116</v>
      </c>
      <c r="D29" s="91"/>
      <c r="E29" s="92"/>
    </row>
    <row r="30" spans="1:8" ht="19.95" customHeight="1" x14ac:dyDescent="0.45">
      <c r="B30" s="66" t="s">
        <v>13</v>
      </c>
      <c r="C30" s="71" t="s">
        <v>103</v>
      </c>
      <c r="D30" s="91"/>
      <c r="E30" s="92"/>
    </row>
    <row r="31" spans="1:8" ht="19.95" customHeight="1" x14ac:dyDescent="0.45">
      <c r="B31" s="66" t="s">
        <v>14</v>
      </c>
      <c r="C31" s="71" t="s">
        <v>87</v>
      </c>
      <c r="D31" s="91"/>
      <c r="E31" s="92"/>
    </row>
    <row r="32" spans="1:8" ht="19.95" customHeight="1" x14ac:dyDescent="0.45">
      <c r="B32" s="66" t="s">
        <v>15</v>
      </c>
      <c r="C32" s="71" t="s">
        <v>88</v>
      </c>
      <c r="D32" s="91"/>
      <c r="E32" s="92"/>
    </row>
    <row r="33" spans="1:5" ht="19.95" customHeight="1" x14ac:dyDescent="0.4">
      <c r="A33" s="61">
        <v>4</v>
      </c>
      <c r="B33" s="62" t="s">
        <v>111</v>
      </c>
      <c r="E33" s="76"/>
    </row>
    <row r="34" spans="1:5" ht="19.95" customHeight="1" x14ac:dyDescent="0.45">
      <c r="B34" s="72" t="s">
        <v>11</v>
      </c>
      <c r="C34" s="73" t="s">
        <v>94</v>
      </c>
      <c r="D34" s="77" t="s">
        <v>104</v>
      </c>
      <c r="E34" s="52"/>
    </row>
    <row r="35" spans="1:5" ht="19.95" customHeight="1" x14ac:dyDescent="0.45">
      <c r="B35" s="66" t="s">
        <v>46</v>
      </c>
      <c r="C35" s="71" t="s">
        <v>59</v>
      </c>
      <c r="D35" s="78" t="s">
        <v>91</v>
      </c>
      <c r="E35" s="53"/>
    </row>
    <row r="36" spans="1:5" ht="19.95" customHeight="1" x14ac:dyDescent="0.45">
      <c r="B36" s="66" t="s">
        <v>47</v>
      </c>
      <c r="C36" s="71" t="s">
        <v>48</v>
      </c>
      <c r="D36" s="78" t="s">
        <v>91</v>
      </c>
      <c r="E36" s="53"/>
    </row>
    <row r="37" spans="1:5" ht="19.95" customHeight="1" x14ac:dyDescent="0.45">
      <c r="B37" s="72" t="s">
        <v>14</v>
      </c>
      <c r="C37" s="73" t="s">
        <v>21</v>
      </c>
      <c r="D37" s="78" t="s">
        <v>92</v>
      </c>
      <c r="E37" s="53"/>
    </row>
    <row r="38" spans="1:5" ht="19.95" customHeight="1" x14ac:dyDescent="0.45">
      <c r="B38" s="72" t="s">
        <v>15</v>
      </c>
      <c r="C38" s="73" t="s">
        <v>22</v>
      </c>
      <c r="D38" s="78" t="s">
        <v>95</v>
      </c>
      <c r="E38" s="53"/>
    </row>
    <row r="39" spans="1:5" ht="19.95" customHeight="1" x14ac:dyDescent="0.45">
      <c r="B39" s="93" t="s">
        <v>110</v>
      </c>
      <c r="C39" s="94"/>
      <c r="D39" s="78" t="s">
        <v>96</v>
      </c>
      <c r="E39" s="53"/>
    </row>
    <row r="40" spans="1:5" ht="19.95" customHeight="1" x14ac:dyDescent="0.45">
      <c r="B40" s="79"/>
      <c r="C40" s="80"/>
      <c r="D40" s="78" t="s">
        <v>97</v>
      </c>
      <c r="E40" s="53"/>
    </row>
    <row r="41" spans="1:5" ht="19.95" customHeight="1" x14ac:dyDescent="0.45">
      <c r="B41" s="79"/>
      <c r="C41" s="80"/>
      <c r="D41" s="78" t="s">
        <v>98</v>
      </c>
      <c r="E41" s="53"/>
    </row>
    <row r="42" spans="1:5" ht="19.95" customHeight="1" x14ac:dyDescent="0.45">
      <c r="B42" s="79"/>
      <c r="C42" s="80"/>
      <c r="D42" s="78" t="s">
        <v>99</v>
      </c>
      <c r="E42" s="53"/>
    </row>
    <row r="43" spans="1:5" ht="19.95" customHeight="1" x14ac:dyDescent="0.45">
      <c r="B43" s="79"/>
      <c r="C43" s="80"/>
      <c r="D43" s="78" t="s">
        <v>100</v>
      </c>
      <c r="E43" s="53"/>
    </row>
    <row r="44" spans="1:5" ht="19.95" customHeight="1" x14ac:dyDescent="0.45">
      <c r="B44" s="81"/>
      <c r="C44" s="82"/>
      <c r="D44" s="78" t="s">
        <v>101</v>
      </c>
      <c r="E44" s="53"/>
    </row>
    <row r="45" spans="1:5" ht="19.95" customHeight="1" x14ac:dyDescent="0.45">
      <c r="D45" s="70"/>
    </row>
    <row r="46" spans="1:5" ht="19.95" customHeight="1" x14ac:dyDescent="0.45">
      <c r="D46" s="70"/>
    </row>
    <row r="47" spans="1:5" ht="19.95" customHeight="1" x14ac:dyDescent="0.45">
      <c r="D47" s="70"/>
    </row>
    <row r="48" spans="1:5" ht="19.95" customHeight="1" x14ac:dyDescent="0.45">
      <c r="D48" s="70"/>
    </row>
  </sheetData>
  <sheetProtection sheet="1" selectLockedCells="1"/>
  <mergeCells count="21">
    <mergeCell ref="A1:B1"/>
    <mergeCell ref="A3:E3"/>
    <mergeCell ref="A4:E4"/>
    <mergeCell ref="D9:E9"/>
    <mergeCell ref="D28:E28"/>
    <mergeCell ref="D17:E17"/>
    <mergeCell ref="D19:E19"/>
    <mergeCell ref="D20:E20"/>
    <mergeCell ref="D21:E21"/>
    <mergeCell ref="D22:E22"/>
    <mergeCell ref="D24:E24"/>
    <mergeCell ref="D25:E25"/>
    <mergeCell ref="D26:E26"/>
    <mergeCell ref="D18:E18"/>
    <mergeCell ref="D23:E23"/>
    <mergeCell ref="D30:E30"/>
    <mergeCell ref="D31:E31"/>
    <mergeCell ref="D32:E32"/>
    <mergeCell ref="B39:C39"/>
    <mergeCell ref="D10:E10"/>
    <mergeCell ref="D29:E29"/>
  </mergeCells>
  <phoneticPr fontId="17" type="Hiragana"/>
  <dataValidations count="16">
    <dataValidation type="list" allowBlank="1" showInputMessage="1" showErrorMessage="1" promptTitle="--ドロップダウンリストより選択してください--" prompt="　" sqref="D19:E19" xr:uid="{01A91B78-BDEB-489D-B64E-13A74B776FC9}">
      <formula1>"男,女"</formula1>
    </dataValidation>
    <dataValidation type="list" allowBlank="1" showInputMessage="1" showErrorMessage="1" promptTitle="--ドロップダウンリストより選択してください--" prompt="　" sqref="E37" xr:uid="{E1B16E3C-F0C8-4863-AEC7-D09D07B78E4F}">
      <formula1>"あり,なし"</formula1>
    </dataValidation>
    <dataValidation imeMode="disabled" allowBlank="1" showInputMessage="1" showErrorMessage="1" promptTitle="「メールアドレス」をご入力ください" prompt="半角英数字でご入力ください" sqref="D25:E25" xr:uid="{50D84E48-1002-490A-B49A-86451F3A1113}"/>
    <dataValidation imeMode="disabled" allowBlank="1" showInputMessage="1" showErrorMessage="1" promptTitle="「生年月日（西暦）」を半角でご入力ください" prompt="記入例）2025-4-2" sqref="D20:E20" xr:uid="{95BCB3E9-161A-4F76-8184-6305BA8CF6CA}"/>
    <dataValidation imeMode="disabled" allowBlank="1" showInputMessage="1" showErrorMessage="1" promptTitle="「郵便番号」を半角でご入力ください" prompt="記入例）310-0000" sqref="D21:E21" xr:uid="{08D20624-9C30-47C0-B9FD-92509957D1B2}"/>
    <dataValidation imeMode="disabled" allowBlank="1" showInputMessage="1" showErrorMessage="1" promptTitle="「固定電話」をお持ちの方は、番号を半角で入力してください" prompt="記入例）029-000-0000" sqref="D23:E23" xr:uid="{B2A6E768-5E2F-4703-A8C5-CD44AA80AE1E}"/>
    <dataValidation imeMode="disabled" allowBlank="1" showInputMessage="1" showErrorMessage="1" promptTitle="「携帯電話」の番号を半角でご入力ください" prompt="記入例）090-0000-0000" sqref="D24:E24" xr:uid="{9224B71C-43B9-4DA3-B613-7048DBD87842}"/>
    <dataValidation allowBlank="1" showInputMessage="1" showErrorMessage="1" promptTitle="学生・生徒の方は、「学校名」を入力してください" prompt="記入例①）ひたちなか市立〇〇小学校_x000a_記入例②）〇〇大学" sqref="D31:E31" xr:uid="{58D1E542-EE2D-431E-B49C-509C27B1D186}"/>
    <dataValidation allowBlank="1" showInputMessage="1" showErrorMessage="1" promptTitle="学生・生徒の方は、「学年」をご記入ください" prompt="記入例）５年生" sqref="D32:E32" xr:uid="{4C741AEA-C58A-43C2-BB5C-9E0F2E28E68F}"/>
    <dataValidation imeMode="disabled" allowBlank="1" showInputMessage="1" showErrorMessage="1" promptTitle="「全ア連会員番号」8桁の上位桁０を省略し、半角でご記入ください" prompt="記入例）00012345の場合　⇒　12345" sqref="E34" xr:uid="{A7340CDE-E5FE-4C59-BCD5-E1FD1197E68F}"/>
    <dataValidation type="custom" imeMode="hiragana" allowBlank="1" showInputMessage="1" showErrorMessage="1" errorTitle="入力エラー" error="平仮名でご入力ください" promptTitle="会員が小中学生の場合、「ふりがな」を平仮名でご入力ください" prompt="記入例）いばらき　たろう" sqref="D29:E29" xr:uid="{48165678-D7F8-4343-8F0D-6333139C6C86}">
      <formula1>AND(D29=PHONETIC(D29))</formula1>
    </dataValidation>
    <dataValidation allowBlank="1" showInputMessage="1" showErrorMessage="1" promptTitle="「氏名」をご入力ください" prompt="記入例）茨城　一郎" sqref="D22:E22 D17:E17" xr:uid="{B4A3AE2F-B8CB-4AE2-A69D-2BDF3FD2891A}"/>
    <dataValidation allowBlank="1" showInputMessage="1" showErrorMessage="1" promptTitle="「勤務先名」をご入力ください" prompt="入力は、任意です" sqref="D26:E26" xr:uid="{581B84B0-9419-4F90-9BA7-F3239A9DA564}"/>
    <dataValidation type="custom" imeMode="hiragana" allowBlank="1" showInputMessage="1" showErrorMessage="1" errorTitle="入力エラー" error="平仮名でご入力ください" promptTitle="「ふりがな」を平仮名でご入力ください" prompt="記入例）いばらき　いちろう" sqref="D18:E18" xr:uid="{72FA0C53-EE21-4B3B-B0A9-F5A7C57E8EDE}">
      <formula1>D18=PHONETIC(D18)</formula1>
    </dataValidation>
    <dataValidation allowBlank="1" showInputMessage="1" showErrorMessage="1" promptTitle="会員が小中学生の場合、「保護者氏名」をご入力ください" prompt="記入例）茨城　太郎" sqref="D28:E28" xr:uid="{35CAD17F-B738-48F8-BD8B-C9C461F3F3DE}"/>
    <dataValidation imeMode="disabled" allowBlank="1" showInputMessage="1" showErrorMessage="1" promptTitle="会員が小中学生の場合、「保護者携帯番号」を半角でご入力ください" prompt="記入例）090-0000-0000" sqref="D30:E30" xr:uid="{A669699D-28B8-4265-9D2E-30EF813D25BA}"/>
  </dataValidations>
  <pageMargins left="0.98425196850393704" right="0.39370078740157483" top="0.39370078740157483" bottom="0.39370078740157483" header="0.31496062992125984" footer="0.31496062992125984"/>
  <pageSetup paperSize="9" scale="95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--ドロップダウンリストより選択してください--" prompt="　" xr:uid="{9166678F-2107-4EB4-8936-B3D451A15EDC}">
          <x14:formula1>
            <xm:f>会員登録料およびドロップダウンリスト内容!$C$30:$C$35</xm:f>
          </x14:formula1>
          <xm:sqref>E36</xm:sqref>
        </x14:dataValidation>
        <x14:dataValidation type="list" allowBlank="1" showInputMessage="1" showErrorMessage="1" promptTitle="--ドロップダウンリストより選択してください--" prompt="　" xr:uid="{02FBA1D2-199D-42AD-AA5B-CCE23215E20C}">
          <x14:formula1>
            <xm:f>会員登録料およびドロップダウンリスト内容!$C$38:$C$43</xm:f>
          </x14:formula1>
          <xm:sqref>E38:E40</xm:sqref>
        </x14:dataValidation>
        <x14:dataValidation type="list" allowBlank="1" showInputMessage="1" showErrorMessage="1" promptTitle="--ドロップダウンリストより選択してください--" prompt="　" xr:uid="{FC61CFCA-076F-4A34-89CF-BE03787AB8CD}">
          <x14:formula1>
            <xm:f>会員登録料およびドロップダウンリスト内容!$E$38:$E$43</xm:f>
          </x14:formula1>
          <xm:sqref>E41</xm:sqref>
        </x14:dataValidation>
        <x14:dataValidation type="list" allowBlank="1" showInputMessage="1" showErrorMessage="1" promptTitle="--ドロップダウンリストより選択してください--" prompt="　" xr:uid="{EAB2DB18-74F4-4D0C-B26C-7D853A2DF91C}">
          <x14:formula1>
            <xm:f>会員登録料およびドロップダウンリスト内容!$C$45:$C$50</xm:f>
          </x14:formula1>
          <xm:sqref>E42:E43</xm:sqref>
        </x14:dataValidation>
        <x14:dataValidation type="list" allowBlank="1" showInputMessage="1" showErrorMessage="1" promptTitle="--ドロップダウンリストより選択してください--" prompt="　" xr:uid="{5C2F5F26-60B0-451F-AD5C-DE6B1D4E982F}">
          <x14:formula1>
            <xm:f>会員登録料およびドロップダウンリスト内容!$E$45:$E$50</xm:f>
          </x14:formula1>
          <xm:sqref>E44</xm:sqref>
        </x14:dataValidation>
        <x14:dataValidation type="list" allowBlank="1" showInputMessage="1" showErrorMessage="1" promptTitle="--ドロップダウンリストより選択してください--" prompt="　" xr:uid="{90329C3D-8618-4720-A605-5ADFF217CCF7}">
          <x14:formula1>
            <xm:f>会員登録料およびドロップダウンリスト内容!$A$30:$A$33</xm:f>
          </x14:formula1>
          <xm:sqref>E35</xm:sqref>
        </x14:dataValidation>
        <x14:dataValidation type="list" allowBlank="1" showInputMessage="1" showErrorMessage="1" errorTitle="入力エラー" error="ドロップダウンリストより選択してください" promptTitle="--ドロップダウンリストより選択してください--" prompt="　" xr:uid="{E7536CC9-5138-4DA4-ACD8-36BD6DF6276A}">
          <x14:formula1>
            <xm:f>会員登録料およびドロップダウンリスト内容!$A$17:$A$18</xm:f>
          </x14:formula1>
          <xm:sqref>D9:E9</xm:sqref>
        </x14:dataValidation>
        <x14:dataValidation type="list" allowBlank="1" showInputMessage="1" showErrorMessage="1" promptTitle="--ドロップダウンリストより選択してください--" prompt="　" xr:uid="{1F853095-76E5-4781-92D2-E7F06282641E}">
          <x14:formula1>
            <xm:f>会員登録料およびドロップダウンリスト内容!$A$20:$A$28</xm:f>
          </x14:formula1>
          <xm:sqref>D10:E10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7CDD-59CA-405A-B157-0DD333D51331}">
  <sheetPr codeName="Sheet2">
    <tabColor theme="8" tint="0.59999389629810485"/>
  </sheetPr>
  <dimension ref="A1:F53"/>
  <sheetViews>
    <sheetView showGridLines="0" workbookViewId="0">
      <selection activeCell="D39" sqref="D39"/>
    </sheetView>
  </sheetViews>
  <sheetFormatPr defaultColWidth="8.59765625" defaultRowHeight="18" customHeight="1" x14ac:dyDescent="0.45"/>
  <cols>
    <col min="1" max="1" width="8.69921875" style="5" customWidth="1"/>
    <col min="2" max="2" width="10.69921875" style="5" customWidth="1"/>
    <col min="3" max="3" width="25.69921875" style="5" customWidth="1"/>
    <col min="4" max="4" width="10.69921875" style="19" customWidth="1"/>
    <col min="5" max="5" width="10.69921875" style="5" customWidth="1"/>
    <col min="6" max="6" width="14.69921875" style="5" customWidth="1"/>
    <col min="7" max="16384" width="8.59765625" style="5"/>
  </cols>
  <sheetData>
    <row r="1" spans="1:6" ht="18" customHeight="1" x14ac:dyDescent="0.45">
      <c r="A1" s="1" t="s">
        <v>28</v>
      </c>
      <c r="B1" s="2"/>
      <c r="C1" s="2"/>
      <c r="D1" s="3"/>
      <c r="E1" s="2"/>
      <c r="F1" s="4" t="s">
        <v>27</v>
      </c>
    </row>
    <row r="2" spans="1:6" ht="15" customHeight="1" x14ac:dyDescent="0.45">
      <c r="A2" s="6" t="s">
        <v>69</v>
      </c>
      <c r="B2" s="47" t="s">
        <v>68</v>
      </c>
      <c r="C2" s="49"/>
      <c r="D2" s="7" t="s">
        <v>6</v>
      </c>
      <c r="E2" s="8"/>
      <c r="F2" s="8"/>
    </row>
    <row r="3" spans="1:6" ht="15" customHeight="1" x14ac:dyDescent="0.45">
      <c r="A3" s="9"/>
      <c r="B3" s="9"/>
      <c r="C3" s="48"/>
      <c r="D3" s="10" t="s">
        <v>0</v>
      </c>
      <c r="E3" s="10" t="s">
        <v>5</v>
      </c>
      <c r="F3" s="10" t="s">
        <v>4</v>
      </c>
    </row>
    <row r="4" spans="1:6" ht="15" customHeight="1" x14ac:dyDescent="0.45">
      <c r="A4" s="30" t="s">
        <v>70</v>
      </c>
      <c r="B4" s="33"/>
      <c r="C4" s="34"/>
      <c r="D4" s="35"/>
      <c r="E4" s="35"/>
      <c r="F4" s="36"/>
    </row>
    <row r="5" spans="1:6" ht="18" customHeight="1" x14ac:dyDescent="0.45">
      <c r="A5" s="31"/>
      <c r="B5" s="16" t="s">
        <v>1</v>
      </c>
      <c r="C5" s="11" t="s">
        <v>65</v>
      </c>
      <c r="D5" s="12">
        <v>5500</v>
      </c>
      <c r="E5" s="13"/>
      <c r="F5" s="14">
        <f>SUM(D5:E5)</f>
        <v>5500</v>
      </c>
    </row>
    <row r="6" spans="1:6" ht="18" customHeight="1" x14ac:dyDescent="0.45">
      <c r="A6" s="31"/>
      <c r="B6" s="15"/>
      <c r="C6" s="11" t="s">
        <v>39</v>
      </c>
      <c r="D6" s="12">
        <v>3500</v>
      </c>
      <c r="E6" s="13"/>
      <c r="F6" s="14">
        <f>SUM(D6:E6)</f>
        <v>3500</v>
      </c>
    </row>
    <row r="7" spans="1:6" ht="18" customHeight="1" x14ac:dyDescent="0.45">
      <c r="A7" s="31"/>
      <c r="B7" s="15"/>
      <c r="C7" s="11" t="s">
        <v>64</v>
      </c>
      <c r="D7" s="12">
        <v>2000</v>
      </c>
      <c r="E7" s="13"/>
      <c r="F7" s="14">
        <f>SUM(D7:E7)</f>
        <v>2000</v>
      </c>
    </row>
    <row r="8" spans="1:6" ht="18" customHeight="1" x14ac:dyDescent="0.45">
      <c r="A8" s="32"/>
      <c r="B8" s="44" t="s">
        <v>41</v>
      </c>
      <c r="C8" s="45"/>
      <c r="D8" s="12">
        <v>1000</v>
      </c>
      <c r="E8" s="13"/>
      <c r="F8" s="14">
        <f>SUM(D8:E8)</f>
        <v>1000</v>
      </c>
    </row>
    <row r="9" spans="1:6" ht="18" customHeight="1" x14ac:dyDescent="0.45">
      <c r="A9" s="37" t="s">
        <v>72</v>
      </c>
      <c r="B9" s="34"/>
      <c r="C9" s="34"/>
      <c r="D9" s="40"/>
      <c r="E9" s="41"/>
      <c r="F9" s="42"/>
    </row>
    <row r="10" spans="1:6" ht="18" customHeight="1" x14ac:dyDescent="0.45">
      <c r="A10" s="38"/>
      <c r="B10" s="16" t="s">
        <v>1</v>
      </c>
      <c r="C10" s="11" t="s">
        <v>65</v>
      </c>
      <c r="D10" s="12">
        <v>5500</v>
      </c>
      <c r="E10" s="12">
        <v>6000</v>
      </c>
      <c r="F10" s="14">
        <f>SUM(D10:E10)</f>
        <v>11500</v>
      </c>
    </row>
    <row r="11" spans="1:6" ht="18" customHeight="1" x14ac:dyDescent="0.45">
      <c r="A11" s="38"/>
      <c r="B11" s="15"/>
      <c r="C11" s="11" t="s">
        <v>39</v>
      </c>
      <c r="D11" s="12">
        <v>3500</v>
      </c>
      <c r="E11" s="12">
        <v>6000</v>
      </c>
      <c r="F11" s="14">
        <f>SUM(D11:E11)</f>
        <v>9500</v>
      </c>
    </row>
    <row r="12" spans="1:6" ht="18" customHeight="1" x14ac:dyDescent="0.45">
      <c r="A12" s="38"/>
      <c r="B12" s="15"/>
      <c r="C12" s="11" t="s">
        <v>40</v>
      </c>
      <c r="D12" s="12">
        <v>2000</v>
      </c>
      <c r="E12" s="12">
        <v>2000</v>
      </c>
      <c r="F12" s="14">
        <f>SUM(D12:E12)</f>
        <v>4000</v>
      </c>
    </row>
    <row r="13" spans="1:6" ht="18" customHeight="1" x14ac:dyDescent="0.45">
      <c r="A13" s="38"/>
      <c r="B13" s="17"/>
      <c r="C13" s="11" t="s">
        <v>3</v>
      </c>
      <c r="D13" s="12">
        <v>2000</v>
      </c>
      <c r="E13" s="12">
        <v>1200</v>
      </c>
      <c r="F13" s="14">
        <f>SUM(D13:E13)</f>
        <v>3200</v>
      </c>
    </row>
    <row r="14" spans="1:6" ht="18" customHeight="1" x14ac:dyDescent="0.45">
      <c r="A14" s="39"/>
      <c r="B14" s="46" t="s">
        <v>2</v>
      </c>
      <c r="C14" s="45"/>
      <c r="D14" s="12">
        <v>4000</v>
      </c>
      <c r="E14" s="12">
        <v>4000</v>
      </c>
      <c r="F14" s="14">
        <f>SUM(D14:E14)</f>
        <v>8000</v>
      </c>
    </row>
    <row r="15" spans="1:6" ht="18" customHeight="1" x14ac:dyDescent="0.45">
      <c r="A15" s="20" t="s">
        <v>63</v>
      </c>
    </row>
    <row r="16" spans="1:6" ht="15" customHeight="1" x14ac:dyDescent="0.45">
      <c r="A16" s="21" t="s">
        <v>69</v>
      </c>
      <c r="B16" s="22"/>
      <c r="C16" s="22"/>
      <c r="D16" s="23"/>
      <c r="E16" s="22"/>
      <c r="F16" s="22"/>
    </row>
    <row r="17" spans="1:6" ht="15" customHeight="1" x14ac:dyDescent="0.45">
      <c r="A17" s="5" t="s">
        <v>84</v>
      </c>
      <c r="D17" s="43"/>
    </row>
    <row r="18" spans="1:6" ht="15" customHeight="1" x14ac:dyDescent="0.45">
      <c r="A18" s="5" t="s">
        <v>85</v>
      </c>
      <c r="D18" s="43"/>
    </row>
    <row r="19" spans="1:6" ht="15" customHeight="1" x14ac:dyDescent="0.45">
      <c r="A19" s="21" t="s">
        <v>71</v>
      </c>
      <c r="B19" s="22"/>
      <c r="C19" s="22"/>
      <c r="D19" s="23"/>
      <c r="E19" s="22"/>
      <c r="F19" s="22"/>
    </row>
    <row r="20" spans="1:6" ht="15" customHeight="1" x14ac:dyDescent="0.45">
      <c r="A20" s="5" t="s">
        <v>76</v>
      </c>
      <c r="D20" s="5"/>
      <c r="E20" s="51">
        <f>F5</f>
        <v>5500</v>
      </c>
    </row>
    <row r="21" spans="1:6" ht="15" customHeight="1" x14ac:dyDescent="0.45">
      <c r="A21" s="5" t="s">
        <v>77</v>
      </c>
      <c r="C21" s="25"/>
      <c r="E21" s="51">
        <f>F6</f>
        <v>3500</v>
      </c>
    </row>
    <row r="22" spans="1:6" ht="15" customHeight="1" x14ac:dyDescent="0.45">
      <c r="A22" s="5" t="s">
        <v>78</v>
      </c>
      <c r="C22" s="25"/>
      <c r="E22" s="51">
        <f>F7</f>
        <v>2000</v>
      </c>
    </row>
    <row r="23" spans="1:6" ht="15" customHeight="1" x14ac:dyDescent="0.45">
      <c r="A23" s="5" t="s">
        <v>75</v>
      </c>
      <c r="D23" s="5"/>
      <c r="E23" s="51">
        <f>F8</f>
        <v>1000</v>
      </c>
    </row>
    <row r="24" spans="1:6" ht="15" customHeight="1" x14ac:dyDescent="0.45">
      <c r="A24" s="5" t="s">
        <v>79</v>
      </c>
      <c r="C24" s="25"/>
      <c r="E24" s="51">
        <f>F10</f>
        <v>11500</v>
      </c>
    </row>
    <row r="25" spans="1:6" ht="15" customHeight="1" x14ac:dyDescent="0.45">
      <c r="A25" s="5" t="s">
        <v>80</v>
      </c>
      <c r="C25" s="25"/>
      <c r="E25" s="51">
        <f>F11</f>
        <v>9500</v>
      </c>
    </row>
    <row r="26" spans="1:6" ht="15" customHeight="1" x14ac:dyDescent="0.45">
      <c r="A26" s="5" t="s">
        <v>81</v>
      </c>
      <c r="C26" s="25"/>
      <c r="E26" s="51">
        <f>F12</f>
        <v>4000</v>
      </c>
    </row>
    <row r="27" spans="1:6" ht="15" customHeight="1" x14ac:dyDescent="0.45">
      <c r="A27" s="5" t="s">
        <v>82</v>
      </c>
      <c r="C27" s="25"/>
      <c r="E27" s="51">
        <f>F13</f>
        <v>3200</v>
      </c>
    </row>
    <row r="28" spans="1:6" ht="15" customHeight="1" x14ac:dyDescent="0.45">
      <c r="A28" s="5" t="s">
        <v>83</v>
      </c>
      <c r="C28" s="25"/>
      <c r="E28" s="51">
        <f>F14</f>
        <v>8000</v>
      </c>
    </row>
    <row r="29" spans="1:6" ht="15" customHeight="1" x14ac:dyDescent="0.45">
      <c r="A29" s="21" t="s">
        <v>45</v>
      </c>
      <c r="B29" s="22"/>
      <c r="C29" s="24" t="s">
        <v>48</v>
      </c>
      <c r="D29" s="23"/>
      <c r="E29" s="50"/>
      <c r="F29" s="22"/>
    </row>
    <row r="30" spans="1:6" ht="15" customHeight="1" x14ac:dyDescent="0.45">
      <c r="A30" s="25" t="s">
        <v>49</v>
      </c>
      <c r="C30" s="26" t="s">
        <v>49</v>
      </c>
      <c r="E30" s="26"/>
    </row>
    <row r="31" spans="1:6" ht="15" customHeight="1" x14ac:dyDescent="0.45">
      <c r="A31" s="25" t="s">
        <v>50</v>
      </c>
      <c r="C31" s="26" t="s">
        <v>53</v>
      </c>
      <c r="E31" s="26"/>
    </row>
    <row r="32" spans="1:6" ht="15" customHeight="1" x14ac:dyDescent="0.45">
      <c r="A32" s="25" t="s">
        <v>51</v>
      </c>
      <c r="C32" s="26" t="s">
        <v>54</v>
      </c>
      <c r="E32" s="26"/>
    </row>
    <row r="33" spans="1:6" ht="15" customHeight="1" x14ac:dyDescent="0.45">
      <c r="A33" s="25" t="s">
        <v>52</v>
      </c>
      <c r="C33" s="26" t="s">
        <v>55</v>
      </c>
      <c r="E33" s="26"/>
    </row>
    <row r="34" spans="1:6" ht="15" customHeight="1" x14ac:dyDescent="0.45">
      <c r="A34" s="18"/>
      <c r="B34" s="25"/>
      <c r="C34" s="26" t="s">
        <v>56</v>
      </c>
      <c r="E34" s="26"/>
    </row>
    <row r="35" spans="1:6" ht="15" customHeight="1" x14ac:dyDescent="0.45">
      <c r="A35" s="18"/>
      <c r="B35" s="25"/>
      <c r="C35" s="26" t="s">
        <v>105</v>
      </c>
      <c r="E35" s="26"/>
    </row>
    <row r="36" spans="1:6" ht="15" customHeight="1" x14ac:dyDescent="0.45">
      <c r="A36" s="21" t="s">
        <v>42</v>
      </c>
      <c r="B36" s="22"/>
      <c r="C36" s="22"/>
      <c r="D36" s="23"/>
      <c r="E36" s="22"/>
      <c r="F36" s="22"/>
    </row>
    <row r="37" spans="1:6" ht="15" customHeight="1" x14ac:dyDescent="0.45">
      <c r="A37" s="18" t="s">
        <v>35</v>
      </c>
      <c r="D37" s="18" t="s">
        <v>43</v>
      </c>
    </row>
    <row r="38" spans="1:6" ht="15" customHeight="1" x14ac:dyDescent="0.45">
      <c r="A38" s="5" t="s">
        <v>29</v>
      </c>
      <c r="B38" s="27">
        <v>500</v>
      </c>
      <c r="C38" s="28" t="str">
        <f>_xlfn.CONCAT("（",B38,"点）",A38)</f>
        <v>（500点）ホワイト</v>
      </c>
      <c r="D38" s="27">
        <v>480</v>
      </c>
      <c r="E38" s="28" t="str">
        <f t="shared" ref="E38:E43" si="0">_xlfn.CONCAT("（",D38,"点）",A38)</f>
        <v>（480点）ホワイト</v>
      </c>
      <c r="F38" s="28"/>
    </row>
    <row r="39" spans="1:6" ht="15" customHeight="1" x14ac:dyDescent="0.45">
      <c r="A39" s="5" t="s">
        <v>30</v>
      </c>
      <c r="B39" s="27">
        <v>550</v>
      </c>
      <c r="C39" s="28" t="str">
        <f t="shared" ref="C39:C43" si="1">_xlfn.CONCAT("（",B39,"点）",A39)</f>
        <v>（550点）ブラック</v>
      </c>
      <c r="D39" s="27">
        <v>500</v>
      </c>
      <c r="E39" s="28" t="str">
        <f t="shared" si="0"/>
        <v>（500点）ブラック</v>
      </c>
      <c r="F39" s="28"/>
    </row>
    <row r="40" spans="1:6" ht="15" customHeight="1" x14ac:dyDescent="0.45">
      <c r="A40" s="5" t="s">
        <v>31</v>
      </c>
      <c r="B40" s="27">
        <v>600</v>
      </c>
      <c r="C40" s="28" t="str">
        <f t="shared" si="1"/>
        <v>（600点）ブルー</v>
      </c>
      <c r="D40" s="27">
        <v>550</v>
      </c>
      <c r="E40" s="28" t="str">
        <f t="shared" si="0"/>
        <v>（550点）ブルー</v>
      </c>
      <c r="F40" s="28"/>
    </row>
    <row r="41" spans="1:6" ht="15" customHeight="1" x14ac:dyDescent="0.45">
      <c r="A41" s="5" t="s">
        <v>32</v>
      </c>
      <c r="B41" s="27">
        <v>650</v>
      </c>
      <c r="C41" s="28" t="str">
        <f t="shared" si="1"/>
        <v>（650点）レッド</v>
      </c>
      <c r="D41" s="27">
        <v>600</v>
      </c>
      <c r="E41" s="28" t="str">
        <f t="shared" si="0"/>
        <v>（600点）レッド</v>
      </c>
      <c r="F41" s="28"/>
    </row>
    <row r="42" spans="1:6" ht="15" customHeight="1" x14ac:dyDescent="0.45">
      <c r="A42" s="5" t="s">
        <v>33</v>
      </c>
      <c r="B42" s="27">
        <v>675</v>
      </c>
      <c r="C42" s="28" t="str">
        <f t="shared" si="1"/>
        <v>（675点）ゴールド</v>
      </c>
      <c r="D42" s="27">
        <v>625</v>
      </c>
      <c r="E42" s="28" t="str">
        <f t="shared" si="0"/>
        <v>（625点）ゴールド</v>
      </c>
      <c r="F42" s="28"/>
    </row>
    <row r="43" spans="1:6" ht="15" customHeight="1" x14ac:dyDescent="0.45">
      <c r="A43" s="5" t="s">
        <v>34</v>
      </c>
      <c r="B43" s="27">
        <v>700</v>
      </c>
      <c r="C43" s="28" t="str">
        <f t="shared" si="1"/>
        <v>（700点）パープル</v>
      </c>
      <c r="D43" s="27">
        <v>640</v>
      </c>
      <c r="E43" s="28" t="str">
        <f t="shared" si="0"/>
        <v>（640点）パープル</v>
      </c>
      <c r="F43" s="28"/>
    </row>
    <row r="44" spans="1:6" ht="15" customHeight="1" x14ac:dyDescent="0.45">
      <c r="A44" s="18" t="s">
        <v>38</v>
      </c>
      <c r="B44" s="29"/>
      <c r="D44" s="18" t="s">
        <v>44</v>
      </c>
    </row>
    <row r="45" spans="1:6" ht="15" customHeight="1" x14ac:dyDescent="0.45">
      <c r="A45" s="5" t="s">
        <v>36</v>
      </c>
      <c r="B45" s="27">
        <v>500</v>
      </c>
      <c r="C45" s="28" t="str">
        <f>_xlfn.CONCAT("（",B45,"点）",A45)</f>
        <v>（500点）ブロンズ</v>
      </c>
      <c r="D45" s="27">
        <v>480</v>
      </c>
      <c r="E45" s="28" t="str">
        <f>_xlfn.CONCAT("（",D45,"点）",A45)</f>
        <v>（480点）ブロンズ</v>
      </c>
      <c r="F45" s="28"/>
    </row>
    <row r="46" spans="1:6" ht="15" customHeight="1" x14ac:dyDescent="0.45">
      <c r="A46" s="5" t="s">
        <v>37</v>
      </c>
      <c r="B46" s="27">
        <v>525</v>
      </c>
      <c r="C46" s="28" t="str">
        <f t="shared" ref="C46:C50" si="2">_xlfn.CONCAT("（",B46,"点）",A46)</f>
        <v>（525点）シルバー</v>
      </c>
      <c r="D46" s="27">
        <v>500</v>
      </c>
      <c r="E46" s="28" t="str">
        <f t="shared" ref="E46:E50" si="3">_xlfn.CONCAT("（",D46,"点）",A46)</f>
        <v>（500点）シルバー</v>
      </c>
      <c r="F46" s="28"/>
    </row>
    <row r="47" spans="1:6" ht="15" customHeight="1" x14ac:dyDescent="0.45">
      <c r="A47" s="5" t="s">
        <v>33</v>
      </c>
      <c r="B47" s="27">
        <v>550</v>
      </c>
      <c r="C47" s="28" t="str">
        <f t="shared" si="2"/>
        <v>（550点）ゴールド</v>
      </c>
      <c r="D47" s="27">
        <v>520</v>
      </c>
      <c r="E47" s="28" t="str">
        <f t="shared" si="3"/>
        <v>（520点）ゴールド</v>
      </c>
      <c r="F47" s="28"/>
    </row>
    <row r="48" spans="1:6" ht="15" customHeight="1" x14ac:dyDescent="0.45">
      <c r="A48" s="5" t="s">
        <v>32</v>
      </c>
      <c r="B48" s="27">
        <v>575</v>
      </c>
      <c r="C48" s="28" t="str">
        <f t="shared" si="2"/>
        <v>（575点）レッド</v>
      </c>
      <c r="D48" s="27">
        <v>540</v>
      </c>
      <c r="E48" s="28" t="str">
        <f t="shared" si="3"/>
        <v>（540点）レッド</v>
      </c>
      <c r="F48" s="28"/>
    </row>
    <row r="49" spans="1:6" ht="15" customHeight="1" x14ac:dyDescent="0.45">
      <c r="A49" s="5" t="s">
        <v>29</v>
      </c>
      <c r="B49" s="27">
        <v>585</v>
      </c>
      <c r="C49" s="28" t="str">
        <f t="shared" si="2"/>
        <v>（585点）ホワイト</v>
      </c>
      <c r="D49" s="27">
        <v>550</v>
      </c>
      <c r="E49" s="28" t="str">
        <f t="shared" si="3"/>
        <v>（550点）ホワイト</v>
      </c>
      <c r="F49" s="28"/>
    </row>
    <row r="50" spans="1:6" ht="15" customHeight="1" x14ac:dyDescent="0.45">
      <c r="A50" s="5" t="s">
        <v>34</v>
      </c>
      <c r="B50" s="27">
        <v>595</v>
      </c>
      <c r="C50" s="28" t="str">
        <f t="shared" si="2"/>
        <v>（595点）パープル</v>
      </c>
      <c r="D50" s="27">
        <v>560</v>
      </c>
      <c r="E50" s="28" t="str">
        <f t="shared" si="3"/>
        <v>（560点）パープル</v>
      </c>
      <c r="F50" s="28"/>
    </row>
    <row r="51" spans="1:6" ht="15" customHeight="1" x14ac:dyDescent="0.45"/>
    <row r="52" spans="1:6" ht="15" customHeight="1" x14ac:dyDescent="0.45"/>
    <row r="53" spans="1:6" ht="15" customHeight="1" x14ac:dyDescent="0.45"/>
  </sheetData>
  <sheetProtection sheet="1" selectLockedCells="1"/>
  <phoneticPr fontId="2"/>
  <pageMargins left="0.78740157480314965" right="0.39370078740157483" top="0.19685039370078741" bottom="0.19685039370078741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1402-BF06-411C-AF8F-FC184F3225BB}">
  <sheetPr codeName="Sheet3"/>
  <dimension ref="A1:AD16"/>
  <sheetViews>
    <sheetView workbookViewId="0">
      <selection activeCell="A3" sqref="A3"/>
    </sheetView>
  </sheetViews>
  <sheetFormatPr defaultRowHeight="18" x14ac:dyDescent="0.45"/>
  <cols>
    <col min="7" max="7" width="11.296875" style="84" bestFit="1" customWidth="1"/>
    <col min="20" max="20" width="9.3984375" bestFit="1" customWidth="1"/>
  </cols>
  <sheetData>
    <row r="1" spans="1:30" x14ac:dyDescent="0.45">
      <c r="A1" s="86" t="s">
        <v>117</v>
      </c>
      <c r="B1" s="86" t="s">
        <v>67</v>
      </c>
      <c r="C1" s="86" t="s">
        <v>68</v>
      </c>
      <c r="D1" s="86" t="s">
        <v>118</v>
      </c>
      <c r="E1" s="86" t="s">
        <v>115</v>
      </c>
      <c r="F1" s="86" t="s">
        <v>119</v>
      </c>
      <c r="G1" s="87" t="s">
        <v>120</v>
      </c>
      <c r="H1" s="86" t="s">
        <v>121</v>
      </c>
      <c r="I1" s="86" t="s">
        <v>122</v>
      </c>
      <c r="J1" s="86" t="s">
        <v>123</v>
      </c>
      <c r="K1" s="86" t="s">
        <v>124</v>
      </c>
      <c r="L1" s="86" t="s">
        <v>7</v>
      </c>
      <c r="M1" s="86" t="s">
        <v>61</v>
      </c>
      <c r="N1" s="86"/>
      <c r="O1" s="86" t="s">
        <v>87</v>
      </c>
      <c r="P1" s="86" t="s">
        <v>88</v>
      </c>
      <c r="Q1" s="86" t="s">
        <v>125</v>
      </c>
      <c r="R1" s="88" t="s">
        <v>126</v>
      </c>
      <c r="S1" s="86" t="s">
        <v>127</v>
      </c>
      <c r="T1" s="86" t="s">
        <v>128</v>
      </c>
      <c r="U1" s="86" t="s">
        <v>59</v>
      </c>
      <c r="V1" s="86" t="s">
        <v>48</v>
      </c>
      <c r="W1" s="86" t="s">
        <v>21</v>
      </c>
      <c r="X1" s="86" t="s">
        <v>129</v>
      </c>
      <c r="Y1" s="86" t="s">
        <v>131</v>
      </c>
      <c r="Z1" s="86" t="s">
        <v>132</v>
      </c>
      <c r="AA1" s="86" t="s">
        <v>133</v>
      </c>
      <c r="AB1" s="86" t="s">
        <v>134</v>
      </c>
      <c r="AC1" s="86" t="s">
        <v>135</v>
      </c>
      <c r="AD1" s="86" t="s">
        <v>130</v>
      </c>
    </row>
    <row r="2" spans="1:30" x14ac:dyDescent="0.45">
      <c r="A2" s="86" t="s">
        <v>117</v>
      </c>
      <c r="B2" s="86" t="s">
        <v>67</v>
      </c>
      <c r="C2" s="86" t="s">
        <v>68</v>
      </c>
      <c r="D2" s="86" t="s">
        <v>10</v>
      </c>
      <c r="E2" s="86" t="s">
        <v>115</v>
      </c>
      <c r="F2" s="86" t="s">
        <v>9</v>
      </c>
      <c r="G2" s="87" t="s">
        <v>24</v>
      </c>
      <c r="H2" s="86" t="s">
        <v>93</v>
      </c>
      <c r="I2" s="86" t="s">
        <v>8</v>
      </c>
      <c r="J2" s="86" t="s">
        <v>62</v>
      </c>
      <c r="K2" s="86" t="s">
        <v>90</v>
      </c>
      <c r="L2" s="86" t="s">
        <v>7</v>
      </c>
      <c r="M2" s="86" t="s">
        <v>61</v>
      </c>
      <c r="N2" s="86"/>
      <c r="O2" s="86" t="s">
        <v>87</v>
      </c>
      <c r="P2" s="86" t="s">
        <v>88</v>
      </c>
      <c r="Q2" s="86" t="s">
        <v>89</v>
      </c>
      <c r="R2" s="88" t="s">
        <v>116</v>
      </c>
      <c r="S2" s="86" t="s">
        <v>103</v>
      </c>
      <c r="T2" s="86" t="s">
        <v>94</v>
      </c>
      <c r="U2" s="86" t="s">
        <v>59</v>
      </c>
      <c r="V2" s="86" t="s">
        <v>48</v>
      </c>
      <c r="W2" s="86" t="s">
        <v>21</v>
      </c>
      <c r="X2" s="86" t="s">
        <v>95</v>
      </c>
      <c r="Y2" s="86" t="s">
        <v>96</v>
      </c>
      <c r="Z2" s="86" t="s">
        <v>97</v>
      </c>
      <c r="AA2" s="86" t="s">
        <v>98</v>
      </c>
      <c r="AB2" s="86" t="s">
        <v>99</v>
      </c>
      <c r="AC2" s="86" t="s">
        <v>100</v>
      </c>
      <c r="AD2" s="86" t="s">
        <v>101</v>
      </c>
    </row>
    <row r="3" spans="1:30" x14ac:dyDescent="0.45">
      <c r="A3" s="89" t="str">
        <f>'2025年度会員登録申込書'!E8</f>
        <v/>
      </c>
      <c r="B3" t="str">
        <f>IF(VLOOKUP(B2,区分,2,FALSE)=0,"",IF(LEFT(VLOOKUP(B2,区分,2,FALSE),5)="（県協会）","県協会","全ア連"))</f>
        <v/>
      </c>
      <c r="C3" t="str">
        <f>IF(VLOOKUP(C2,区分,2,FALSE)=0,"",VLOOKUP(C2,区分,2,FALSE))</f>
        <v/>
      </c>
      <c r="D3" t="str">
        <f t="shared" ref="D3:M3" si="0">IF(VLOOKUP(D2,個人情報,2,FALSE)=0,"",VLOOKUP(D2,個人情報,2,FALSE))</f>
        <v/>
      </c>
      <c r="E3" t="str">
        <f t="shared" si="0"/>
        <v/>
      </c>
      <c r="F3" t="str">
        <f t="shared" si="0"/>
        <v/>
      </c>
      <c r="G3" s="84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>IF(VLOOKUP(L2,個人情報,2,FALSE)=0,"",VLOOKUP(L2,個人情報,2,FALSE))</f>
        <v/>
      </c>
      <c r="M3" t="str">
        <f t="shared" si="0"/>
        <v/>
      </c>
      <c r="O3" t="str">
        <f>IF(VLOOKUP(O2,学生情報,2,FALSE)=0,"",VLOOKUP(O2,学生情報,2,FALSE))</f>
        <v/>
      </c>
      <c r="P3" t="str">
        <f>IF(VLOOKUP(P2,学生情報,2,FALSE)=0,"",VLOOKUP(P2,学生情報,2,FALSE))</f>
        <v/>
      </c>
      <c r="Q3" t="str">
        <f>IF(VLOOKUP(Q2,学生情報,2,FALSE)=0,"",VLOOKUP(Q2,学生情報,2,FALSE))</f>
        <v/>
      </c>
      <c r="R3" t="str">
        <f>IF(VLOOKUP(R2,学生情報,2,FALSE)=0,"",VLOOKUP(R2,学生情報,2,FALSE))</f>
        <v/>
      </c>
      <c r="S3" t="str">
        <f>IF(VLOOKUP(S2,学生情報,2,FALSE)=0,"",VLOOKUP(S2,学生情報,2,FALSE))</f>
        <v/>
      </c>
      <c r="T3" s="85" t="str">
        <f>IF(VLOOKUP(T2,全ア連情報,3,FALSE)=0,"",VLOOKUP(T2,全ア連情報,3,FALSE))</f>
        <v/>
      </c>
      <c r="U3" t="str">
        <f>IF(VLOOKUP(U2,全ア連情報,3,FALSE)=0,"",VLOOKUP(U2,全ア連情報,3,FALSE))</f>
        <v/>
      </c>
      <c r="V3" t="str">
        <f>IF(VLOOKUP(V2,全ア連情報,3,FALSE)=0,"",VLOOKUP(V2,全ア連情報,3,FALSE))</f>
        <v/>
      </c>
      <c r="W3" t="str">
        <f>IF(VLOOKUP(W2,全ア連情報,3,FALSE)=0,"",VLOOKUP(W2,全ア連情報,3,FALSE))</f>
        <v/>
      </c>
    </row>
    <row r="16" spans="1:30" x14ac:dyDescent="0.45">
      <c r="C16" s="83"/>
    </row>
  </sheetData>
  <sheetProtection sheet="1" objects="1" scenarios="1" selectLockedCells="1"/>
  <phoneticPr fontId="2"/>
  <pageMargins left="0.7" right="0.7" top="0.75" bottom="0.75" header="0.3" footer="0.3"/>
  <ignoredErrors>
    <ignoredError sqref="E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2025年度会員登録申込書</vt:lpstr>
      <vt:lpstr>会員登録料およびドロップダウンリスト内容</vt:lpstr>
      <vt:lpstr>事務局用</vt:lpstr>
      <vt:lpstr>'2025年度会員登録申込書'!Print_Area</vt:lpstr>
      <vt:lpstr>スターバッジ</vt:lpstr>
      <vt:lpstr>会員登録料</vt:lpstr>
      <vt:lpstr>学生情報</vt:lpstr>
      <vt:lpstr>区分</vt:lpstr>
      <vt:lpstr>個人情報</vt:lpstr>
      <vt:lpstr>全ア連情報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茨城働き方改革推進支援センター</dc:creator>
  <cp:lastModifiedBy>利奈 和智</cp:lastModifiedBy>
  <cp:lastPrinted>2025-03-06T14:59:09Z</cp:lastPrinted>
  <dcterms:created xsi:type="dcterms:W3CDTF">2025-02-26T06:00:31Z</dcterms:created>
  <dcterms:modified xsi:type="dcterms:W3CDTF">2025-03-18T13:58:48Z</dcterms:modified>
</cp:coreProperties>
</file>